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对账!$1:$31</definedName>
  </definedNames>
  <calcPr calcId="144525"/>
</workbook>
</file>

<file path=xl/sharedStrings.xml><?xml version="1.0" encoding="utf-8"?>
<sst xmlns="http://schemas.openxmlformats.org/spreadsheetml/2006/main" count="491" uniqueCount="222">
  <si>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</si>
  <si>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</si>
  <si>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</si>
  <si>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</si>
  <si>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</si>
  <si>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</si>
  <si>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</si>
  <si>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</si>
  <si>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</si>
  <si>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</si>
  <si>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</si>
  <si>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</si>
  <si>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</si>
  <si>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</si>
  <si>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</si>
  <si>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</si>
  <si>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</si>
  <si>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</si>
  <si>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</si>
  <si>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</si>
  <si>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</si>
  <si>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</si>
  <si>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</si>
  <si>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</si>
  <si>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</si>
  <si>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999222951015943	</t>
  </si>
  <si>
    <t>Ctrip</t>
  </si>
  <si>
    <t>正常</t>
  </si>
  <si>
    <t>[梅州]梅州麓湖山酒店(67856423)</t>
  </si>
  <si>
    <t>标准双床房&lt;双人入住&gt;&lt;升级特惠&gt;&lt;双早&gt;&lt;新高价值日历房套餐&gt;&lt;新酒店礼盒&gt;</t>
  </si>
  <si>
    <t>CNY</t>
  </si>
  <si>
    <t>吴彬玲</t>
  </si>
  <si>
    <t>CA363230402CNY</t>
  </si>
  <si>
    <t>未提现</t>
  </si>
  <si>
    <t>携程开票</t>
  </si>
  <si>
    <t xml:space="preserve">	</t>
  </si>
  <si>
    <t xml:space="preserve">2097144	</t>
  </si>
  <si>
    <t xml:space="preserve">999223037516793	</t>
  </si>
  <si>
    <t>[梅州]梅州白天鹅迎宾馆(100697959)</t>
  </si>
  <si>
    <t>商务城景大床房&lt;特惠专享&gt;&lt;双人入住&gt;&lt;日历房套餐高价值&gt;&lt;双早&gt;&lt;新酒店礼盒&gt;</t>
  </si>
  <si>
    <t>郭润源</t>
  </si>
  <si>
    <t xml:space="preserve">999223056259411	</t>
  </si>
  <si>
    <t>[香港]香港城景国际(The Cityview)(9860213)</t>
  </si>
  <si>
    <t>高级客房&lt;双人入住&gt;&lt;内宾&gt;&lt;预付&gt;&lt;无早&gt;</t>
  </si>
  <si>
    <t>TANG/YIWEN</t>
  </si>
  <si>
    <t xml:space="preserve">3102140	</t>
  </si>
  <si>
    <t xml:space="preserve">MTN-4908932413805194693	</t>
  </si>
  <si>
    <t xml:space="preserve">999223071705934	</t>
  </si>
  <si>
    <t>[香港]香港港岛海逸君绰酒店(Harbour Grand Hong Kong)(17081023)</t>
  </si>
  <si>
    <t>豪华海景客房(至少连住2晚及以上)&lt;双人入住&gt;&lt;内宾&gt;&lt;无早&gt;</t>
  </si>
  <si>
    <t>HU/PO,WANG/YONGMEI</t>
  </si>
  <si>
    <t xml:space="preserve">3105798	</t>
  </si>
  <si>
    <t xml:space="preserve">999223150519131	</t>
  </si>
  <si>
    <t>[香港]香港帝逸酒店(Alva Hotel by Royal)(69311795)</t>
  </si>
  <si>
    <t>高级河景双床房&lt;双人入住&gt;&lt;内宾&gt;&lt;预付&gt;&lt;双早&gt;</t>
  </si>
  <si>
    <t>ZHAO/HONG</t>
  </si>
  <si>
    <t xml:space="preserve">3125133	</t>
  </si>
  <si>
    <t xml:space="preserve">MTN-4908932477243396549	</t>
  </si>
  <si>
    <t xml:space="preserve">999223217205148	</t>
  </si>
  <si>
    <t>豪华大床房&lt;双人入住&gt;&lt;升级特惠&gt;&lt;双早&gt;&lt;新高价值日历房套餐&gt;&lt;新酒店礼盒&gt;</t>
  </si>
  <si>
    <t>张玉俞</t>
  </si>
  <si>
    <t xml:space="preserve">999223231304036	</t>
  </si>
  <si>
    <t>李君</t>
  </si>
  <si>
    <t xml:space="preserve">999223232380894	</t>
  </si>
  <si>
    <t>何加良</t>
  </si>
  <si>
    <t xml:space="preserve">2179965	</t>
  </si>
  <si>
    <t xml:space="preserve">999223232399749	</t>
  </si>
  <si>
    <t>何陆峰</t>
  </si>
  <si>
    <t xml:space="preserve">999223233638637	</t>
  </si>
  <si>
    <t>[香港]香港广易商务宾馆(家庭旅馆)(WIDE EVER HOSTEL)(2981749)</t>
  </si>
  <si>
    <t>大床房&lt;特惠专享&gt;&lt;双人入住&gt;&lt;无早&gt;</t>
  </si>
  <si>
    <t>QIAO/YIWEI</t>
  </si>
  <si>
    <t xml:space="preserve">3148841	</t>
  </si>
  <si>
    <t xml:space="preserve">999222979450129	</t>
  </si>
  <si>
    <t>商务江景大床房&lt;特惠专享&gt;&lt;双人入住&gt;&lt;日历房套餐高价值&gt;&lt;双早&gt;&lt;新酒店礼盒&gt;</t>
  </si>
  <si>
    <t>肖斌彬</t>
  </si>
  <si>
    <t>CA363230403CNY</t>
  </si>
  <si>
    <t xml:space="preserve">999223037587762	</t>
  </si>
  <si>
    <t xml:space="preserve">999223038399561	</t>
  </si>
  <si>
    <t>[香港]铜锣湾迷你精品酒店(Mini Hotel Causeway Bay)(788891)</t>
  </si>
  <si>
    <t>迷你客房&lt;双人入住&gt;&lt;内宾&gt;&lt;预付&gt;&lt;无早&gt;</t>
  </si>
  <si>
    <t>TANG/NINGZI,WANG/JUNYI</t>
  </si>
  <si>
    <t xml:space="preserve">3097305	</t>
  </si>
  <si>
    <t xml:space="preserve">MTN-4908932406217334213	</t>
  </si>
  <si>
    <t xml:space="preserve">999223052206396	</t>
  </si>
  <si>
    <t>[香港]香港米易商务宾馆(M Easy Hotel)(670116)</t>
  </si>
  <si>
    <t>双床房&lt;特惠专享&gt;&lt;双人入住&gt;&lt;无早&gt;</t>
  </si>
  <si>
    <t>WU/BINGKUN,PONG/WAI WO,GUO/SHAOQUAN</t>
  </si>
  <si>
    <t xml:space="preserve">3100668	</t>
  </si>
  <si>
    <t>WU BINGKUN</t>
  </si>
  <si>
    <t>PONG WAI WO</t>
  </si>
  <si>
    <t xml:space="preserve">GUO SHAOQUAN	</t>
  </si>
  <si>
    <t xml:space="preserve">999223168358528	</t>
  </si>
  <si>
    <t>豪华双床房&lt;双人入住&gt;&lt;升级特惠&gt;&lt;双早&gt;&lt;新高价值日历房套餐&gt;&lt;新酒店礼盒&gt;</t>
  </si>
  <si>
    <t>杨贤卫</t>
  </si>
  <si>
    <t xml:space="preserve">2161762	</t>
  </si>
  <si>
    <t xml:space="preserve">999223199156401	</t>
  </si>
  <si>
    <t>[香港]香港园景轩(Garden View Hong Kong)(17080981)</t>
  </si>
  <si>
    <t>YU/HUA</t>
  </si>
  <si>
    <t xml:space="preserve">3138484	</t>
  </si>
  <si>
    <t xml:space="preserve">MTN-4908932508987429317	</t>
  </si>
  <si>
    <t xml:space="preserve">999223218022249	</t>
  </si>
  <si>
    <t>商务江景双床房&lt;特惠专享&gt;&lt;双人入住&gt;&lt;日历房套餐高价值&gt;&lt;双早&gt;&lt;新酒店礼盒&gt;</t>
  </si>
  <si>
    <t>孙琳娜,求肖敏</t>
  </si>
  <si>
    <t xml:space="preserve">999223228547836	</t>
  </si>
  <si>
    <t xml:space="preserve">999223241535798	</t>
  </si>
  <si>
    <t>杜椅如,李超莲</t>
  </si>
  <si>
    <t xml:space="preserve">2182773	</t>
  </si>
  <si>
    <t xml:space="preserve">999223246658870	</t>
  </si>
  <si>
    <t>[梅州]梅州新飞腾艺术酒店(100914635)</t>
  </si>
  <si>
    <t>豪华主题大床房&lt;特惠专享&gt;&lt;双人入住&gt;&lt;无早&gt;</t>
  </si>
  <si>
    <t>郭章杰</t>
  </si>
  <si>
    <t xml:space="preserve">3151965	</t>
  </si>
  <si>
    <t xml:space="preserve">acknowledge	</t>
  </si>
  <si>
    <t>，</t>
  </si>
  <si>
    <t>999222951015943</t>
  </si>
  <si>
    <t>202302271441290073</t>
  </si>
  <si>
    <t>999223037516793</t>
  </si>
  <si>
    <t>202303052043430020</t>
  </si>
  <si>
    <t>999223217205148</t>
  </si>
  <si>
    <t>202303162143390071</t>
  </si>
  <si>
    <t>999223231304036</t>
  </si>
  <si>
    <t>202303171901080071</t>
  </si>
  <si>
    <t>999223232380894</t>
  </si>
  <si>
    <t>202303172031290069</t>
  </si>
  <si>
    <t>999223232399749</t>
  </si>
  <si>
    <t>202303172051430068</t>
  </si>
  <si>
    <t>999222979450129</t>
  </si>
  <si>
    <t>202303012337120020</t>
  </si>
  <si>
    <t>999223037587762</t>
  </si>
  <si>
    <t>202303052025230068</t>
  </si>
  <si>
    <t>999223168358528</t>
  </si>
  <si>
    <t>202303132044450020</t>
  </si>
  <si>
    <t>999223218022249</t>
  </si>
  <si>
    <t>202303162337050021</t>
  </si>
  <si>
    <t>999223228547836</t>
  </si>
  <si>
    <t>202303171546180076</t>
  </si>
  <si>
    <t>999223241535798</t>
  </si>
  <si>
    <t>202303181308540021</t>
  </si>
  <si>
    <t>A230403093906481</t>
  </si>
  <si>
    <t>A230403093956481</t>
  </si>
  <si>
    <t>房集：i230403093810 6193.2元</t>
  </si>
  <si>
    <t>CNY / HKD 当前参考汇率: 1.140524338</t>
  </si>
  <si>
    <t>总计：18331.69 CNY/
20907.74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</si>
  <si>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</si>
  <si>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</si>
  <si>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</si>
  <si>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</si>
  <si>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</si>
  <si>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</si>
  <si>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</si>
  <si>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</si>
  <si>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</si>
  <si>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</si>
  <si>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</si>
  <si>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</si>
  <si>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</si>
  <si>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</si>
  <si>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</si>
  <si>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</si>
  <si>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</si>
  <si>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</si>
  <si>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</si>
  <si>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2023-03-18</t>
  </si>
  <si>
    <t>3151965</t>
  </si>
  <si>
    <t>梅州新飞腾艺术酒店</t>
  </si>
  <si>
    <t>2023-03-19</t>
  </si>
  <si>
    <t>退房日周结</t>
  </si>
  <si>
    <t>153.00</t>
  </si>
  <si>
    <t>RMB</t>
  </si>
  <si>
    <t>0</t>
  </si>
  <si>
    <t>0.00</t>
  </si>
  <si>
    <t>携程国内直连(DD)</t>
  </si>
  <si>
    <t>01.011249</t>
  </si>
  <si>
    <t>2023-03-18 19:58:51</t>
  </si>
  <si>
    <t>否</t>
  </si>
  <si>
    <t>汇智国际旅游发展有限公司</t>
  </si>
  <si>
    <t>直采</t>
  </si>
  <si>
    <t>中国</t>
  </si>
  <si>
    <t>2023-03-17</t>
  </si>
  <si>
    <t>3148841</t>
  </si>
  <si>
    <t>香港广易商务宾馆(家庭旅馆)</t>
  </si>
  <si>
    <t>QIAO YIWEI</t>
  </si>
  <si>
    <t>341.70</t>
  </si>
  <si>
    <t>2023-03-17 22:47:06</t>
  </si>
  <si>
    <t>2023-03-15</t>
  </si>
  <si>
    <t>3138484</t>
  </si>
  <si>
    <t>香港园景轩</t>
  </si>
  <si>
    <t>YU HUA</t>
  </si>
  <si>
    <t>1326.53</t>
  </si>
  <si>
    <t>2023-03-15 18:56:59</t>
  </si>
  <si>
    <t>直连</t>
  </si>
  <si>
    <t>2023-03-12</t>
  </si>
  <si>
    <t>3125133</t>
  </si>
  <si>
    <t>香港帝逸酒店</t>
  </si>
  <si>
    <t>ZHAO HONG</t>
  </si>
  <si>
    <t>1102.76</t>
  </si>
  <si>
    <t>2023-03-12 14:47:29</t>
  </si>
  <si>
    <t>2023-03-07</t>
  </si>
  <si>
    <t>3105798</t>
  </si>
  <si>
    <t>香港港岛海逸君绰酒店</t>
  </si>
  <si>
    <t>HU PO,WANG YONGMEI</t>
  </si>
  <si>
    <t>3844.00</t>
  </si>
  <si>
    <t>2023-03-08 21:24:33</t>
  </si>
  <si>
    <t>2023-03-06</t>
  </si>
  <si>
    <t>3102140</t>
  </si>
  <si>
    <t>香港城景国际</t>
  </si>
  <si>
    <t>TANG YIWEN</t>
  </si>
  <si>
    <t>2023-03-14</t>
  </si>
  <si>
    <t>2969.22</t>
  </si>
  <si>
    <t>2023-03-06 21:43:02</t>
  </si>
  <si>
    <t>3100668</t>
  </si>
  <si>
    <t>香港米易商务宾馆家庭旅馆</t>
  </si>
  <si>
    <t>WU BINGKUN,PONG WAI WO,GUO SHAOQUAN</t>
  </si>
  <si>
    <t>1254.60</t>
  </si>
  <si>
    <t>2023-03-06 18:38:27</t>
  </si>
  <si>
    <t>2023-03-05</t>
  </si>
  <si>
    <t>3097305</t>
  </si>
  <si>
    <t>铜锣湾迷你精品酒店</t>
  </si>
  <si>
    <t>TANG NINGZI,WANG JUNYI</t>
  </si>
  <si>
    <t>1146.68</t>
  </si>
  <si>
    <t>2023-03-05 21:26:35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</si>
</sst>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15</xdr:col>
      <xdr:colOff>104775</xdr:colOff>
      <xdr:row>65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000750"/>
          <a:ext cx="1090612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44998</v>
      </c>
      <c r="G2" s="6">
        <v>45003</v>
      </c>
      <c r="H2" s="4">
        <v>1</v>
      </c>
      <c r="I2" s="4">
        <v>5</v>
      </c>
      <c r="J2" s="4">
        <v>5</v>
      </c>
      <c r="K2" s="4" t="s">
        <v>30</v>
      </c>
      <c r="L2" s="4">
        <v>1330</v>
      </c>
      <c r="M2" s="4">
        <v>1330</v>
      </c>
      <c r="N2" s="4" t="s">
        <v>31</v>
      </c>
      <c r="O2" s="4" t="s">
        <v>32</v>
      </c>
      <c r="P2" s="4" t="s">
        <v>33</v>
      </c>
      <c r="Q2" s="4">
        <v>0</v>
      </c>
      <c r="R2" s="7">
        <v>44984</v>
      </c>
      <c r="S2" s="6">
        <v>45018</v>
      </c>
      <c r="T2" s="4" t="s">
        <v>34</v>
      </c>
      <c r="U2" s="4">
        <v>1330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45002</v>
      </c>
      <c r="G3" s="6">
        <v>45003</v>
      </c>
      <c r="H3" s="4">
        <v>1</v>
      </c>
      <c r="I3" s="4">
        <v>1</v>
      </c>
      <c r="J3" s="4">
        <v>1</v>
      </c>
      <c r="K3" s="4" t="s">
        <v>30</v>
      </c>
      <c r="L3" s="4">
        <v>329</v>
      </c>
      <c r="M3" s="4">
        <v>329</v>
      </c>
      <c r="N3" s="4" t="s">
        <v>40</v>
      </c>
      <c r="O3" s="4" t="s">
        <v>32</v>
      </c>
      <c r="P3" s="4" t="s">
        <v>33</v>
      </c>
      <c r="Q3" s="4">
        <v>0</v>
      </c>
      <c r="R3" s="7">
        <v>44990</v>
      </c>
      <c r="S3" s="6">
        <v>45018</v>
      </c>
      <c r="T3" s="4" t="s">
        <v>34</v>
      </c>
      <c r="U3" s="4">
        <v>329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44999</v>
      </c>
      <c r="G4" s="6">
        <v>45003</v>
      </c>
      <c r="H4" s="4">
        <v>1</v>
      </c>
      <c r="I4" s="4">
        <v>4</v>
      </c>
      <c r="J4" s="4">
        <v>4</v>
      </c>
      <c r="K4" s="4" t="s">
        <v>30</v>
      </c>
      <c r="L4" s="4">
        <v>2969.22</v>
      </c>
      <c r="M4" s="4">
        <v>2969.22</v>
      </c>
      <c r="N4" s="4" t="s">
        <v>44</v>
      </c>
      <c r="O4" s="4" t="s">
        <v>32</v>
      </c>
      <c r="P4" s="4" t="s">
        <v>33</v>
      </c>
      <c r="Q4" s="4">
        <v>0</v>
      </c>
      <c r="R4" s="7">
        <v>44991</v>
      </c>
      <c r="S4" s="6">
        <v>45018</v>
      </c>
      <c r="T4" s="4" t="s">
        <v>34</v>
      </c>
      <c r="U4" s="4">
        <v>2969.22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45000</v>
      </c>
      <c r="G5" s="6">
        <v>45003</v>
      </c>
      <c r="H5" s="4">
        <v>1</v>
      </c>
      <c r="I5" s="4">
        <v>3</v>
      </c>
      <c r="J5" s="4">
        <v>3</v>
      </c>
      <c r="K5" s="4" t="s">
        <v>30</v>
      </c>
      <c r="L5" s="4">
        <v>3844</v>
      </c>
      <c r="M5" s="4">
        <v>3844</v>
      </c>
      <c r="N5" s="4" t="s">
        <v>50</v>
      </c>
      <c r="O5" s="4" t="s">
        <v>32</v>
      </c>
      <c r="P5" s="4" t="s">
        <v>33</v>
      </c>
      <c r="Q5" s="4">
        <v>0</v>
      </c>
      <c r="R5" s="7">
        <v>44992</v>
      </c>
      <c r="S5" s="6">
        <v>45018</v>
      </c>
      <c r="T5" s="4" t="s">
        <v>34</v>
      </c>
      <c r="U5" s="4">
        <v>3844</v>
      </c>
      <c r="V5" s="4">
        <v>0</v>
      </c>
      <c r="W5" s="4">
        <v>0</v>
      </c>
      <c r="X5" s="4" t="s">
        <v>51</v>
      </c>
      <c r="Y5" s="4" t="s">
        <v>35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45002</v>
      </c>
      <c r="G6" s="6">
        <v>45003</v>
      </c>
      <c r="H6" s="4">
        <v>1</v>
      </c>
      <c r="I6" s="4">
        <v>1</v>
      </c>
      <c r="J6" s="4">
        <v>1</v>
      </c>
      <c r="K6" s="4" t="s">
        <v>30</v>
      </c>
      <c r="L6" s="4">
        <v>1102.76</v>
      </c>
      <c r="M6" s="4">
        <v>1102.76</v>
      </c>
      <c r="N6" s="4" t="s">
        <v>55</v>
      </c>
      <c r="O6" s="4" t="s">
        <v>32</v>
      </c>
      <c r="P6" s="4" t="s">
        <v>33</v>
      </c>
      <c r="Q6" s="4">
        <v>0</v>
      </c>
      <c r="R6" s="7">
        <v>44997</v>
      </c>
      <c r="S6" s="6">
        <v>45018</v>
      </c>
      <c r="T6" s="4" t="s">
        <v>34</v>
      </c>
      <c r="U6" s="4">
        <v>1102.76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28</v>
      </c>
      <c r="E7" s="4" t="s">
        <v>59</v>
      </c>
      <c r="F7" s="6">
        <v>45002</v>
      </c>
      <c r="G7" s="6">
        <v>45003</v>
      </c>
      <c r="H7" s="4">
        <v>1</v>
      </c>
      <c r="I7" s="4">
        <v>1</v>
      </c>
      <c r="J7" s="4">
        <v>1</v>
      </c>
      <c r="K7" s="4" t="s">
        <v>30</v>
      </c>
      <c r="L7" s="4">
        <v>336</v>
      </c>
      <c r="M7" s="4">
        <v>336</v>
      </c>
      <c r="N7" s="4" t="s">
        <v>60</v>
      </c>
      <c r="O7" s="4" t="s">
        <v>32</v>
      </c>
      <c r="P7" s="4" t="s">
        <v>33</v>
      </c>
      <c r="Q7" s="4">
        <v>0</v>
      </c>
      <c r="R7" s="7">
        <v>45001</v>
      </c>
      <c r="S7" s="6">
        <v>45018</v>
      </c>
      <c r="T7" s="4" t="s">
        <v>34</v>
      </c>
      <c r="U7" s="4">
        <v>336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28</v>
      </c>
      <c r="E8" s="4" t="s">
        <v>59</v>
      </c>
      <c r="F8" s="6">
        <v>45002</v>
      </c>
      <c r="G8" s="6">
        <v>45003</v>
      </c>
      <c r="H8" s="4">
        <v>1</v>
      </c>
      <c r="I8" s="4">
        <v>1</v>
      </c>
      <c r="J8" s="4">
        <v>1</v>
      </c>
      <c r="K8" s="4" t="s">
        <v>30</v>
      </c>
      <c r="L8" s="4">
        <v>336</v>
      </c>
      <c r="M8" s="4">
        <v>336</v>
      </c>
      <c r="N8" s="4" t="s">
        <v>62</v>
      </c>
      <c r="O8" s="4" t="s">
        <v>32</v>
      </c>
      <c r="P8" s="4" t="s">
        <v>33</v>
      </c>
      <c r="Q8" s="4">
        <v>0</v>
      </c>
      <c r="R8" s="7">
        <v>45002</v>
      </c>
      <c r="S8" s="6">
        <v>45018</v>
      </c>
      <c r="T8" s="4" t="s">
        <v>34</v>
      </c>
      <c r="U8" s="4">
        <v>336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28</v>
      </c>
      <c r="E9" s="4" t="s">
        <v>59</v>
      </c>
      <c r="F9" s="6">
        <v>45002</v>
      </c>
      <c r="G9" s="6">
        <v>45003</v>
      </c>
      <c r="H9" s="4">
        <v>1</v>
      </c>
      <c r="I9" s="4">
        <v>1</v>
      </c>
      <c r="J9" s="4">
        <v>1</v>
      </c>
      <c r="K9" s="4" t="s">
        <v>30</v>
      </c>
      <c r="L9" s="4">
        <v>360</v>
      </c>
      <c r="M9" s="4">
        <v>360</v>
      </c>
      <c r="N9" s="4" t="s">
        <v>64</v>
      </c>
      <c r="O9" s="4" t="s">
        <v>32</v>
      </c>
      <c r="P9" s="4" t="s">
        <v>33</v>
      </c>
      <c r="Q9" s="4">
        <v>0</v>
      </c>
      <c r="R9" s="7">
        <v>45002</v>
      </c>
      <c r="S9" s="6">
        <v>45018</v>
      </c>
      <c r="T9" s="4" t="s">
        <v>34</v>
      </c>
      <c r="U9" s="4">
        <v>360</v>
      </c>
      <c r="V9" s="4">
        <v>0</v>
      </c>
      <c r="W9" s="4">
        <v>0</v>
      </c>
      <c r="X9" s="4" t="s">
        <v>35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28</v>
      </c>
      <c r="E10" s="4" t="s">
        <v>59</v>
      </c>
      <c r="F10" s="6">
        <v>45002</v>
      </c>
      <c r="G10" s="6">
        <v>45003</v>
      </c>
      <c r="H10" s="4">
        <v>1</v>
      </c>
      <c r="I10" s="4">
        <v>1</v>
      </c>
      <c r="J10" s="4">
        <v>1</v>
      </c>
      <c r="K10" s="4" t="s">
        <v>30</v>
      </c>
      <c r="L10" s="4">
        <v>360</v>
      </c>
      <c r="M10" s="4">
        <v>360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45002</v>
      </c>
      <c r="S10" s="6">
        <v>45018</v>
      </c>
      <c r="T10" s="4" t="s">
        <v>34</v>
      </c>
      <c r="U10" s="4">
        <v>360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69</v>
      </c>
      <c r="E11" s="4" t="s">
        <v>70</v>
      </c>
      <c r="F11" s="6">
        <v>45002</v>
      </c>
      <c r="G11" s="6">
        <v>45003</v>
      </c>
      <c r="H11" s="4">
        <v>1</v>
      </c>
      <c r="I11" s="4">
        <v>1</v>
      </c>
      <c r="J11" s="4">
        <v>1</v>
      </c>
      <c r="K11" s="4" t="s">
        <v>30</v>
      </c>
      <c r="L11" s="4">
        <v>341.7</v>
      </c>
      <c r="M11" s="4">
        <v>341.7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45002</v>
      </c>
      <c r="S11" s="6">
        <v>45018</v>
      </c>
      <c r="T11" s="4" t="s">
        <v>34</v>
      </c>
      <c r="U11" s="4">
        <v>341.7</v>
      </c>
      <c r="V11" s="4">
        <v>0</v>
      </c>
      <c r="W11" s="4">
        <v>0</v>
      </c>
      <c r="X11" s="4" t="s">
        <v>72</v>
      </c>
      <c r="Y11" s="4" t="s">
        <v>35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38</v>
      </c>
      <c r="E12" s="4" t="s">
        <v>74</v>
      </c>
      <c r="F12" s="6">
        <v>45002</v>
      </c>
      <c r="G12" s="6">
        <v>45004</v>
      </c>
      <c r="H12" s="4">
        <v>1</v>
      </c>
      <c r="I12" s="4">
        <v>2</v>
      </c>
      <c r="J12" s="4">
        <v>2</v>
      </c>
      <c r="K12" s="4" t="s">
        <v>30</v>
      </c>
      <c r="L12" s="4">
        <v>683.2</v>
      </c>
      <c r="M12" s="4">
        <v>683.2</v>
      </c>
      <c r="N12" s="4" t="s">
        <v>75</v>
      </c>
      <c r="O12" s="4" t="s">
        <v>76</v>
      </c>
      <c r="P12" s="4" t="s">
        <v>33</v>
      </c>
      <c r="Q12" s="4">
        <v>0</v>
      </c>
      <c r="R12" s="7">
        <v>44986</v>
      </c>
      <c r="S12" s="6">
        <v>45019</v>
      </c>
      <c r="T12" s="4" t="s">
        <v>34</v>
      </c>
      <c r="U12" s="4">
        <v>683.2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38</v>
      </c>
      <c r="E13" s="4" t="s">
        <v>39</v>
      </c>
      <c r="F13" s="6">
        <v>45003</v>
      </c>
      <c r="G13" s="6">
        <v>45004</v>
      </c>
      <c r="H13" s="4">
        <v>1</v>
      </c>
      <c r="I13" s="4">
        <v>1</v>
      </c>
      <c r="J13" s="4">
        <v>1</v>
      </c>
      <c r="K13" s="4" t="s">
        <v>30</v>
      </c>
      <c r="L13" s="4">
        <v>329</v>
      </c>
      <c r="M13" s="4">
        <v>329</v>
      </c>
      <c r="N13" s="4" t="s">
        <v>40</v>
      </c>
      <c r="O13" s="4" t="s">
        <v>76</v>
      </c>
      <c r="P13" s="4" t="s">
        <v>33</v>
      </c>
      <c r="Q13" s="4">
        <v>0</v>
      </c>
      <c r="R13" s="7">
        <v>44990</v>
      </c>
      <c r="S13" s="6">
        <v>45019</v>
      </c>
      <c r="T13" s="4" t="s">
        <v>34</v>
      </c>
      <c r="U13" s="4">
        <v>329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79</v>
      </c>
      <c r="E14" s="4" t="s">
        <v>80</v>
      </c>
      <c r="F14" s="6">
        <v>45002</v>
      </c>
      <c r="G14" s="6">
        <v>45004</v>
      </c>
      <c r="H14" s="4">
        <v>1</v>
      </c>
      <c r="I14" s="4">
        <v>2</v>
      </c>
      <c r="J14" s="4">
        <v>2</v>
      </c>
      <c r="K14" s="4" t="s">
        <v>30</v>
      </c>
      <c r="L14" s="4">
        <v>1146.68</v>
      </c>
      <c r="M14" s="4">
        <v>1146.68</v>
      </c>
      <c r="N14" s="4" t="s">
        <v>81</v>
      </c>
      <c r="O14" s="4" t="s">
        <v>76</v>
      </c>
      <c r="P14" s="4" t="s">
        <v>33</v>
      </c>
      <c r="Q14" s="4">
        <v>0</v>
      </c>
      <c r="R14" s="7">
        <v>44990</v>
      </c>
      <c r="S14" s="6">
        <v>45019</v>
      </c>
      <c r="T14" s="4" t="s">
        <v>34</v>
      </c>
      <c r="U14" s="4">
        <v>1146.68</v>
      </c>
      <c r="V14" s="4">
        <v>0</v>
      </c>
      <c r="W14" s="4">
        <v>0</v>
      </c>
      <c r="X14" s="4" t="s">
        <v>82</v>
      </c>
      <c r="Y14" s="4" t="s">
        <v>83</v>
      </c>
    </row>
    <row r="15" s="4" customFormat="1" spans="1:27">
      <c r="A15" s="4" t="s">
        <v>84</v>
      </c>
      <c r="B15" s="4" t="s">
        <v>26</v>
      </c>
      <c r="C15" s="4" t="s">
        <v>27</v>
      </c>
      <c r="D15" s="4" t="s">
        <v>85</v>
      </c>
      <c r="E15" s="4" t="s">
        <v>86</v>
      </c>
      <c r="F15" s="6">
        <v>45003</v>
      </c>
      <c r="G15" s="6">
        <v>45004</v>
      </c>
      <c r="H15" s="4">
        <v>3</v>
      </c>
      <c r="I15" s="4">
        <v>1</v>
      </c>
      <c r="J15" s="4">
        <v>3</v>
      </c>
      <c r="K15" s="4" t="s">
        <v>30</v>
      </c>
      <c r="L15" s="4">
        <v>1254.6</v>
      </c>
      <c r="M15" s="4">
        <v>1254.6</v>
      </c>
      <c r="N15" s="4" t="s">
        <v>87</v>
      </c>
      <c r="O15" s="4" t="s">
        <v>76</v>
      </c>
      <c r="P15" s="4" t="s">
        <v>33</v>
      </c>
      <c r="Q15" s="4">
        <v>0</v>
      </c>
      <c r="R15" s="7">
        <v>44991</v>
      </c>
      <c r="S15" s="6">
        <v>45019</v>
      </c>
      <c r="T15" s="4" t="s">
        <v>34</v>
      </c>
      <c r="U15" s="4">
        <v>1254.6</v>
      </c>
      <c r="V15" s="4">
        <v>0</v>
      </c>
      <c r="W15" s="4">
        <v>0</v>
      </c>
      <c r="X15" s="4" t="s">
        <v>88</v>
      </c>
      <c r="Y15" s="4" t="s">
        <v>89</v>
      </c>
      <c r="Z15" s="4" t="s">
        <v>90</v>
      </c>
      <c r="AA15" s="4" t="s">
        <v>91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28</v>
      </c>
      <c r="E16" s="4" t="s">
        <v>93</v>
      </c>
      <c r="F16" s="6">
        <v>45003</v>
      </c>
      <c r="G16" s="6">
        <v>45004</v>
      </c>
      <c r="H16" s="4">
        <v>1</v>
      </c>
      <c r="I16" s="4">
        <v>1</v>
      </c>
      <c r="J16" s="4">
        <v>1</v>
      </c>
      <c r="K16" s="4" t="s">
        <v>30</v>
      </c>
      <c r="L16" s="4">
        <v>360</v>
      </c>
      <c r="M16" s="4">
        <v>360</v>
      </c>
      <c r="N16" s="4" t="s">
        <v>94</v>
      </c>
      <c r="O16" s="4" t="s">
        <v>76</v>
      </c>
      <c r="P16" s="4" t="s">
        <v>33</v>
      </c>
      <c r="Q16" s="4">
        <v>0</v>
      </c>
      <c r="R16" s="7">
        <v>44998</v>
      </c>
      <c r="S16" s="6">
        <v>45019</v>
      </c>
      <c r="T16" s="4" t="s">
        <v>34</v>
      </c>
      <c r="U16" s="4">
        <v>360</v>
      </c>
      <c r="V16" s="4">
        <v>0</v>
      </c>
      <c r="W16" s="4">
        <v>0</v>
      </c>
      <c r="X16" s="4" t="s">
        <v>35</v>
      </c>
      <c r="Y16" s="4" t="s">
        <v>95</v>
      </c>
    </row>
    <row r="17" s="4" customFormat="1" spans="1:25">
      <c r="A17" s="4" t="s">
        <v>96</v>
      </c>
      <c r="B17" s="4" t="s">
        <v>26</v>
      </c>
      <c r="C17" s="4" t="s">
        <v>27</v>
      </c>
      <c r="D17" s="4" t="s">
        <v>97</v>
      </c>
      <c r="E17" s="4" t="s">
        <v>43</v>
      </c>
      <c r="F17" s="6">
        <v>45003</v>
      </c>
      <c r="G17" s="6">
        <v>45004</v>
      </c>
      <c r="H17" s="4">
        <v>1</v>
      </c>
      <c r="I17" s="4">
        <v>1</v>
      </c>
      <c r="J17" s="4">
        <v>1</v>
      </c>
      <c r="K17" s="4" t="s">
        <v>30</v>
      </c>
      <c r="L17" s="4">
        <v>1326.53</v>
      </c>
      <c r="M17" s="4">
        <v>1326.53</v>
      </c>
      <c r="N17" s="4" t="s">
        <v>98</v>
      </c>
      <c r="O17" s="4" t="s">
        <v>76</v>
      </c>
      <c r="P17" s="4" t="s">
        <v>33</v>
      </c>
      <c r="Q17" s="4">
        <v>0</v>
      </c>
      <c r="R17" s="7">
        <v>45000</v>
      </c>
      <c r="S17" s="6">
        <v>45019</v>
      </c>
      <c r="T17" s="4" t="s">
        <v>34</v>
      </c>
      <c r="U17" s="4">
        <v>1326.53</v>
      </c>
      <c r="V17" s="4">
        <v>0</v>
      </c>
      <c r="W17" s="4">
        <v>0</v>
      </c>
      <c r="X17" s="4" t="s">
        <v>99</v>
      </c>
      <c r="Y17" s="4" t="s">
        <v>100</v>
      </c>
    </row>
    <row r="18" s="4" customFormat="1" spans="1:25">
      <c r="A18" s="4" t="s">
        <v>101</v>
      </c>
      <c r="B18" s="4" t="s">
        <v>26</v>
      </c>
      <c r="C18" s="4" t="s">
        <v>27</v>
      </c>
      <c r="D18" s="4" t="s">
        <v>38</v>
      </c>
      <c r="E18" s="4" t="s">
        <v>102</v>
      </c>
      <c r="F18" s="6">
        <v>45003</v>
      </c>
      <c r="G18" s="6">
        <v>45004</v>
      </c>
      <c r="H18" s="4">
        <v>2</v>
      </c>
      <c r="I18" s="4">
        <v>1</v>
      </c>
      <c r="J18" s="4">
        <v>2</v>
      </c>
      <c r="K18" s="4" t="s">
        <v>30</v>
      </c>
      <c r="L18" s="4">
        <v>762</v>
      </c>
      <c r="M18" s="4">
        <v>762</v>
      </c>
      <c r="N18" s="4" t="s">
        <v>103</v>
      </c>
      <c r="O18" s="4" t="s">
        <v>76</v>
      </c>
      <c r="P18" s="4" t="s">
        <v>33</v>
      </c>
      <c r="Q18" s="4">
        <v>0</v>
      </c>
      <c r="R18" s="7">
        <v>45001</v>
      </c>
      <c r="S18" s="6">
        <v>45019</v>
      </c>
      <c r="T18" s="4" t="s">
        <v>34</v>
      </c>
      <c r="U18" s="4">
        <v>762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104</v>
      </c>
      <c r="B19" s="4" t="s">
        <v>26</v>
      </c>
      <c r="C19" s="4" t="s">
        <v>27</v>
      </c>
      <c r="D19" s="4" t="s">
        <v>28</v>
      </c>
      <c r="E19" s="4" t="s">
        <v>59</v>
      </c>
      <c r="F19" s="6">
        <v>45003</v>
      </c>
      <c r="G19" s="6">
        <v>45004</v>
      </c>
      <c r="H19" s="4">
        <v>1</v>
      </c>
      <c r="I19" s="4">
        <v>1</v>
      </c>
      <c r="J19" s="4">
        <v>1</v>
      </c>
      <c r="K19" s="4" t="s">
        <v>30</v>
      </c>
      <c r="L19" s="4">
        <v>336</v>
      </c>
      <c r="M19" s="4">
        <v>336</v>
      </c>
      <c r="N19" s="4" t="s">
        <v>60</v>
      </c>
      <c r="O19" s="4" t="s">
        <v>76</v>
      </c>
      <c r="P19" s="4" t="s">
        <v>33</v>
      </c>
      <c r="Q19" s="4">
        <v>0</v>
      </c>
      <c r="R19" s="7">
        <v>45002</v>
      </c>
      <c r="S19" s="6">
        <v>45019</v>
      </c>
      <c r="T19" s="4" t="s">
        <v>34</v>
      </c>
      <c r="U19" s="4">
        <v>336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105</v>
      </c>
      <c r="B20" s="4" t="s">
        <v>26</v>
      </c>
      <c r="C20" s="4" t="s">
        <v>27</v>
      </c>
      <c r="D20" s="4" t="s">
        <v>28</v>
      </c>
      <c r="E20" s="4" t="s">
        <v>59</v>
      </c>
      <c r="F20" s="6">
        <v>45003</v>
      </c>
      <c r="G20" s="6">
        <v>45004</v>
      </c>
      <c r="H20" s="4">
        <v>2</v>
      </c>
      <c r="I20" s="4">
        <v>1</v>
      </c>
      <c r="J20" s="4">
        <v>2</v>
      </c>
      <c r="K20" s="4" t="s">
        <v>30</v>
      </c>
      <c r="L20" s="4">
        <v>672</v>
      </c>
      <c r="M20" s="4">
        <v>672</v>
      </c>
      <c r="N20" s="4" t="s">
        <v>106</v>
      </c>
      <c r="O20" s="4" t="s">
        <v>76</v>
      </c>
      <c r="P20" s="4" t="s">
        <v>33</v>
      </c>
      <c r="Q20" s="4">
        <v>0</v>
      </c>
      <c r="R20" s="7">
        <v>45003</v>
      </c>
      <c r="S20" s="6">
        <v>45019</v>
      </c>
      <c r="T20" s="4" t="s">
        <v>34</v>
      </c>
      <c r="U20" s="4">
        <v>672</v>
      </c>
      <c r="V20" s="4">
        <v>0</v>
      </c>
      <c r="W20" s="4">
        <v>0</v>
      </c>
      <c r="X20" s="4" t="s">
        <v>35</v>
      </c>
      <c r="Y20" s="4" t="s">
        <v>107</v>
      </c>
    </row>
    <row r="21" s="4" customFormat="1" spans="1:25">
      <c r="A21" s="4" t="s">
        <v>108</v>
      </c>
      <c r="B21" s="4" t="s">
        <v>26</v>
      </c>
      <c r="C21" s="4" t="s">
        <v>27</v>
      </c>
      <c r="D21" s="4" t="s">
        <v>109</v>
      </c>
      <c r="E21" s="4" t="s">
        <v>110</v>
      </c>
      <c r="F21" s="6">
        <v>45003</v>
      </c>
      <c r="G21" s="6">
        <v>45004</v>
      </c>
      <c r="H21" s="4">
        <v>1</v>
      </c>
      <c r="I21" s="4">
        <v>1</v>
      </c>
      <c r="J21" s="4">
        <v>1</v>
      </c>
      <c r="K21" s="4" t="s">
        <v>30</v>
      </c>
      <c r="L21" s="4">
        <v>153</v>
      </c>
      <c r="M21" s="4">
        <v>153</v>
      </c>
      <c r="N21" s="4" t="s">
        <v>111</v>
      </c>
      <c r="O21" s="4" t="s">
        <v>76</v>
      </c>
      <c r="P21" s="4" t="s">
        <v>33</v>
      </c>
      <c r="Q21" s="4">
        <v>0</v>
      </c>
      <c r="R21" s="7">
        <v>45003</v>
      </c>
      <c r="S21" s="6">
        <v>45019</v>
      </c>
      <c r="T21" s="4" t="s">
        <v>34</v>
      </c>
      <c r="U21" s="4">
        <v>153</v>
      </c>
      <c r="V21" s="4">
        <v>0</v>
      </c>
      <c r="W21" s="4">
        <v>0</v>
      </c>
      <c r="X21" s="4" t="s">
        <v>112</v>
      </c>
      <c r="Y21" s="4" t="s">
        <v>113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A27" sqref="A27:D31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114</v>
      </c>
    </row>
    <row r="2" s="4" customFormat="1" spans="1:10">
      <c r="A2" s="8" t="s">
        <v>115</v>
      </c>
      <c r="B2" s="6">
        <v>44998</v>
      </c>
      <c r="C2" s="6">
        <v>45003</v>
      </c>
      <c r="D2" s="4">
        <v>1330</v>
      </c>
      <c r="E2" s="4">
        <v>1330</v>
      </c>
      <c r="F2" s="9" t="s">
        <v>116</v>
      </c>
      <c r="G2" s="4">
        <f>D2-E2</f>
        <v>0</v>
      </c>
      <c r="H2" s="4" t="str">
        <f>$H$1&amp;F2</f>
        <v>，202302271441290073</v>
      </c>
      <c r="I2" s="4" t="e">
        <f>VLOOKUP(A2,HOP!A:U,21,0)</f>
        <v>#N/A</v>
      </c>
      <c r="J2" s="4">
        <v>2.27</v>
      </c>
    </row>
    <row r="3" s="4" customFormat="1" spans="1:10">
      <c r="A3" s="8" t="s">
        <v>117</v>
      </c>
      <c r="B3" s="6">
        <v>45002</v>
      </c>
      <c r="C3" s="6">
        <v>45003</v>
      </c>
      <c r="D3" s="4">
        <v>329</v>
      </c>
      <c r="E3" s="4">
        <v>329</v>
      </c>
      <c r="F3" s="9" t="s">
        <v>118</v>
      </c>
      <c r="G3" s="4">
        <f t="shared" ref="G3:G21" si="0">D3-E3</f>
        <v>0</v>
      </c>
      <c r="H3" s="4" t="str">
        <f t="shared" ref="H3:H21" si="1">$H$1&amp;F3</f>
        <v>，202303052043430020</v>
      </c>
      <c r="I3" s="4" t="e">
        <f>VLOOKUP(A3,HOP!A:U,21,0)</f>
        <v>#N/A</v>
      </c>
      <c r="J3" s="4">
        <v>3.5</v>
      </c>
    </row>
    <row r="4" s="4" customFormat="1" spans="1:9">
      <c r="A4" s="5">
        <v>999223056259411</v>
      </c>
      <c r="B4" s="6">
        <v>44999</v>
      </c>
      <c r="C4" s="6">
        <v>45003</v>
      </c>
      <c r="D4" s="4">
        <v>2969.22</v>
      </c>
      <c r="E4" s="4" t="str">
        <f>VLOOKUP(A4,HOP!A:L,12,0)</f>
        <v>2969.22</v>
      </c>
      <c r="F4" s="4" t="str">
        <f>VLOOKUP(A4,HOP!A:C,3,0)</f>
        <v>3102140</v>
      </c>
      <c r="G4" s="4">
        <f t="shared" si="0"/>
        <v>0</v>
      </c>
      <c r="H4" s="4" t="str">
        <f t="shared" si="1"/>
        <v>，3102140</v>
      </c>
      <c r="I4" s="4" t="str">
        <f>VLOOKUP(A4,HOP!A:U,21,0)</f>
        <v>直连</v>
      </c>
    </row>
    <row r="5" s="4" customFormat="1" spans="1:9">
      <c r="A5" s="5">
        <v>999223071705934</v>
      </c>
      <c r="B5" s="6">
        <v>45000</v>
      </c>
      <c r="C5" s="6">
        <v>45003</v>
      </c>
      <c r="D5" s="4">
        <v>3844</v>
      </c>
      <c r="E5" s="4" t="str">
        <f>VLOOKUP(A5,HOP!A:L,12,0)</f>
        <v>3844.00</v>
      </c>
      <c r="F5" s="4" t="str">
        <f>VLOOKUP(A5,HOP!A:C,3,0)</f>
        <v>3105798</v>
      </c>
      <c r="G5" s="4">
        <f t="shared" si="0"/>
        <v>0</v>
      </c>
      <c r="H5" s="4" t="str">
        <f t="shared" si="1"/>
        <v>，3105798</v>
      </c>
      <c r="I5" s="4" t="str">
        <f>VLOOKUP(A5,HOP!A:U,21,0)</f>
        <v>直采</v>
      </c>
    </row>
    <row r="6" s="4" customFormat="1" spans="1:9">
      <c r="A6" s="5">
        <v>999223150519131</v>
      </c>
      <c r="B6" s="6">
        <v>45002</v>
      </c>
      <c r="C6" s="6">
        <v>45003</v>
      </c>
      <c r="D6" s="4">
        <v>1102.76</v>
      </c>
      <c r="E6" s="4" t="str">
        <f>VLOOKUP(A6,HOP!A:L,12,0)</f>
        <v>1102.76</v>
      </c>
      <c r="F6" s="4" t="str">
        <f>VLOOKUP(A6,HOP!A:C,3,0)</f>
        <v>3125133</v>
      </c>
      <c r="G6" s="4">
        <f t="shared" si="0"/>
        <v>0</v>
      </c>
      <c r="H6" s="4" t="str">
        <f t="shared" si="1"/>
        <v>，3125133</v>
      </c>
      <c r="I6" s="4" t="str">
        <f>VLOOKUP(A6,HOP!A:U,21,0)</f>
        <v>直连</v>
      </c>
    </row>
    <row r="7" s="4" customFormat="1" spans="1:10">
      <c r="A7" s="8" t="s">
        <v>119</v>
      </c>
      <c r="B7" s="6">
        <v>45002</v>
      </c>
      <c r="C7" s="6">
        <v>45003</v>
      </c>
      <c r="D7" s="4">
        <v>336</v>
      </c>
      <c r="E7" s="4">
        <v>336</v>
      </c>
      <c r="F7" s="9" t="s">
        <v>120</v>
      </c>
      <c r="G7" s="4">
        <f t="shared" si="0"/>
        <v>0</v>
      </c>
      <c r="H7" s="4" t="str">
        <f t="shared" si="1"/>
        <v>，202303162143390071</v>
      </c>
      <c r="I7" s="4" t="e">
        <f>VLOOKUP(A7,HOP!A:U,21,0)</f>
        <v>#N/A</v>
      </c>
      <c r="J7" s="4">
        <v>3.16</v>
      </c>
    </row>
    <row r="8" s="4" customFormat="1" spans="1:10">
      <c r="A8" s="8" t="s">
        <v>121</v>
      </c>
      <c r="B8" s="6">
        <v>45002</v>
      </c>
      <c r="C8" s="6">
        <v>45003</v>
      </c>
      <c r="D8" s="4">
        <v>336</v>
      </c>
      <c r="E8" s="4">
        <v>336</v>
      </c>
      <c r="F8" s="9" t="s">
        <v>122</v>
      </c>
      <c r="G8" s="4">
        <f t="shared" si="0"/>
        <v>0</v>
      </c>
      <c r="H8" s="4" t="str">
        <f t="shared" si="1"/>
        <v>，202303171901080071</v>
      </c>
      <c r="I8" s="4" t="e">
        <f>VLOOKUP(A8,HOP!A:U,21,0)</f>
        <v>#N/A</v>
      </c>
      <c r="J8" s="4">
        <v>3.17</v>
      </c>
    </row>
    <row r="9" s="4" customFormat="1" spans="1:10">
      <c r="A9" s="8" t="s">
        <v>123</v>
      </c>
      <c r="B9" s="6">
        <v>45002</v>
      </c>
      <c r="C9" s="6">
        <v>45003</v>
      </c>
      <c r="D9" s="4">
        <v>360</v>
      </c>
      <c r="E9" s="4">
        <v>360</v>
      </c>
      <c r="F9" s="9" t="s">
        <v>124</v>
      </c>
      <c r="G9" s="4">
        <f t="shared" si="0"/>
        <v>0</v>
      </c>
      <c r="H9" s="4" t="str">
        <f t="shared" si="1"/>
        <v>，202303172031290069</v>
      </c>
      <c r="I9" s="4" t="e">
        <f>VLOOKUP(A9,HOP!A:U,21,0)</f>
        <v>#N/A</v>
      </c>
      <c r="J9" s="4">
        <v>3.17</v>
      </c>
    </row>
    <row r="10" s="4" customFormat="1" spans="1:10">
      <c r="A10" s="8" t="s">
        <v>125</v>
      </c>
      <c r="B10" s="6">
        <v>45002</v>
      </c>
      <c r="C10" s="6">
        <v>45003</v>
      </c>
      <c r="D10" s="4">
        <v>360</v>
      </c>
      <c r="E10" s="4">
        <v>360</v>
      </c>
      <c r="F10" s="9" t="s">
        <v>126</v>
      </c>
      <c r="G10" s="4">
        <f t="shared" si="0"/>
        <v>0</v>
      </c>
      <c r="H10" s="4" t="str">
        <f t="shared" si="1"/>
        <v>，202303172051430068</v>
      </c>
      <c r="I10" s="4" t="e">
        <f>VLOOKUP(A10,HOP!A:U,21,0)</f>
        <v>#N/A</v>
      </c>
      <c r="J10" s="4">
        <v>3.17</v>
      </c>
    </row>
    <row r="11" s="4" customFormat="1" spans="1:9">
      <c r="A11" s="5">
        <v>999223233638637</v>
      </c>
      <c r="B11" s="6">
        <v>45002</v>
      </c>
      <c r="C11" s="6">
        <v>45003</v>
      </c>
      <c r="D11" s="4">
        <v>341.7</v>
      </c>
      <c r="E11" s="4" t="str">
        <f>VLOOKUP(A11,HOP!A:L,12,0)</f>
        <v>341.70</v>
      </c>
      <c r="F11" s="4" t="str">
        <f>VLOOKUP(A11,HOP!A:C,3,0)</f>
        <v>3148841</v>
      </c>
      <c r="G11" s="4">
        <f t="shared" si="0"/>
        <v>0</v>
      </c>
      <c r="H11" s="4" t="str">
        <f t="shared" si="1"/>
        <v>，3148841</v>
      </c>
      <c r="I11" s="4" t="str">
        <f>VLOOKUP(A11,HOP!A:U,21,0)</f>
        <v>直采</v>
      </c>
    </row>
    <row r="12" s="4" customFormat="1" spans="1:10">
      <c r="A12" s="8" t="s">
        <v>127</v>
      </c>
      <c r="B12" s="6">
        <v>45002</v>
      </c>
      <c r="C12" s="6">
        <v>45004</v>
      </c>
      <c r="D12" s="4">
        <v>683.2</v>
      </c>
      <c r="E12" s="4">
        <v>683.2</v>
      </c>
      <c r="F12" s="9" t="s">
        <v>128</v>
      </c>
      <c r="G12" s="4">
        <f t="shared" si="0"/>
        <v>0</v>
      </c>
      <c r="H12" s="4" t="str">
        <f t="shared" si="1"/>
        <v>，202303012337120020</v>
      </c>
      <c r="I12" s="4" t="e">
        <f>VLOOKUP(A12,HOP!A:U,21,0)</f>
        <v>#N/A</v>
      </c>
      <c r="J12" s="4">
        <v>3.1</v>
      </c>
    </row>
    <row r="13" s="4" customFormat="1" spans="1:10">
      <c r="A13" s="8" t="s">
        <v>129</v>
      </c>
      <c r="B13" s="6">
        <v>45003</v>
      </c>
      <c r="C13" s="6">
        <v>45004</v>
      </c>
      <c r="D13" s="4">
        <v>329</v>
      </c>
      <c r="E13" s="4">
        <v>329</v>
      </c>
      <c r="F13" s="9" t="s">
        <v>130</v>
      </c>
      <c r="G13" s="4">
        <f t="shared" si="0"/>
        <v>0</v>
      </c>
      <c r="H13" s="4" t="str">
        <f t="shared" si="1"/>
        <v>，202303052025230068</v>
      </c>
      <c r="I13" s="4" t="e">
        <f>VLOOKUP(A13,HOP!A:U,21,0)</f>
        <v>#N/A</v>
      </c>
      <c r="J13" s="4">
        <v>3.5</v>
      </c>
    </row>
    <row r="14" s="4" customFormat="1" spans="1:9">
      <c r="A14" s="5">
        <v>999223038399561</v>
      </c>
      <c r="B14" s="6">
        <v>45002</v>
      </c>
      <c r="C14" s="6">
        <v>45004</v>
      </c>
      <c r="D14" s="4">
        <v>1146.68</v>
      </c>
      <c r="E14" s="4" t="str">
        <f>VLOOKUP(A14,HOP!A:L,12,0)</f>
        <v>1146.68</v>
      </c>
      <c r="F14" s="4" t="str">
        <f>VLOOKUP(A14,HOP!A:C,3,0)</f>
        <v>3097305</v>
      </c>
      <c r="G14" s="4">
        <f t="shared" si="0"/>
        <v>0</v>
      </c>
      <c r="H14" s="4" t="str">
        <f t="shared" si="1"/>
        <v>，3097305</v>
      </c>
      <c r="I14" s="4" t="str">
        <f>VLOOKUP(A14,HOP!A:U,21,0)</f>
        <v>直连</v>
      </c>
    </row>
    <row r="15" s="4" customFormat="1" spans="1:9">
      <c r="A15" s="5">
        <v>999223052206396</v>
      </c>
      <c r="B15" s="6">
        <v>45003</v>
      </c>
      <c r="C15" s="6">
        <v>45004</v>
      </c>
      <c r="D15" s="4">
        <v>1254.6</v>
      </c>
      <c r="E15" s="4" t="str">
        <f>VLOOKUP(A15,HOP!A:L,12,0)</f>
        <v>1254.60</v>
      </c>
      <c r="F15" s="4" t="str">
        <f>VLOOKUP(A15,HOP!A:C,3,0)</f>
        <v>3100668</v>
      </c>
      <c r="G15" s="4">
        <f t="shared" si="0"/>
        <v>0</v>
      </c>
      <c r="H15" s="4" t="str">
        <f t="shared" si="1"/>
        <v>，3100668</v>
      </c>
      <c r="I15" s="4" t="str">
        <f>VLOOKUP(A15,HOP!A:U,21,0)</f>
        <v>直采</v>
      </c>
    </row>
    <row r="16" s="4" customFormat="1" spans="1:10">
      <c r="A16" s="8" t="s">
        <v>131</v>
      </c>
      <c r="B16" s="6">
        <v>45003</v>
      </c>
      <c r="C16" s="6">
        <v>45004</v>
      </c>
      <c r="D16" s="4">
        <v>360</v>
      </c>
      <c r="E16" s="4">
        <v>360</v>
      </c>
      <c r="F16" s="9" t="s">
        <v>132</v>
      </c>
      <c r="G16" s="4">
        <f t="shared" si="0"/>
        <v>0</v>
      </c>
      <c r="H16" s="4" t="str">
        <f t="shared" si="1"/>
        <v>，202303132044450020</v>
      </c>
      <c r="I16" s="4" t="e">
        <f>VLOOKUP(A16,HOP!A:U,21,0)</f>
        <v>#N/A</v>
      </c>
      <c r="J16" s="4">
        <v>3.13</v>
      </c>
    </row>
    <row r="17" s="4" customFormat="1" spans="1:9">
      <c r="A17" s="5">
        <v>999223199156401</v>
      </c>
      <c r="B17" s="6">
        <v>45003</v>
      </c>
      <c r="C17" s="6">
        <v>45004</v>
      </c>
      <c r="D17" s="4">
        <v>1326.53</v>
      </c>
      <c r="E17" s="4" t="str">
        <f>VLOOKUP(A17,HOP!A:L,12,0)</f>
        <v>1326.53</v>
      </c>
      <c r="F17" s="4" t="str">
        <f>VLOOKUP(A17,HOP!A:C,3,0)</f>
        <v>3138484</v>
      </c>
      <c r="G17" s="4">
        <f t="shared" si="0"/>
        <v>0</v>
      </c>
      <c r="H17" s="4" t="str">
        <f t="shared" si="1"/>
        <v>，3138484</v>
      </c>
      <c r="I17" s="4" t="str">
        <f>VLOOKUP(A17,HOP!A:U,21,0)</f>
        <v>直连</v>
      </c>
    </row>
    <row r="18" s="4" customFormat="1" spans="1:10">
      <c r="A18" s="8" t="s">
        <v>133</v>
      </c>
      <c r="B18" s="6">
        <v>45003</v>
      </c>
      <c r="C18" s="6">
        <v>45004</v>
      </c>
      <c r="D18" s="4">
        <v>762</v>
      </c>
      <c r="E18" s="4">
        <v>762</v>
      </c>
      <c r="F18" s="9" t="s">
        <v>134</v>
      </c>
      <c r="G18" s="4">
        <f t="shared" si="0"/>
        <v>0</v>
      </c>
      <c r="H18" s="4" t="str">
        <f t="shared" si="1"/>
        <v>，202303162337050021</v>
      </c>
      <c r="I18" s="4" t="e">
        <f>VLOOKUP(A18,HOP!A:U,21,0)</f>
        <v>#N/A</v>
      </c>
      <c r="J18" s="4">
        <v>3.16</v>
      </c>
    </row>
    <row r="19" s="4" customFormat="1" spans="1:10">
      <c r="A19" s="8" t="s">
        <v>135</v>
      </c>
      <c r="B19" s="6">
        <v>45003</v>
      </c>
      <c r="C19" s="6">
        <v>45004</v>
      </c>
      <c r="D19" s="4">
        <v>336</v>
      </c>
      <c r="E19" s="4">
        <v>336</v>
      </c>
      <c r="F19" s="9" t="s">
        <v>136</v>
      </c>
      <c r="G19" s="4">
        <f t="shared" si="0"/>
        <v>0</v>
      </c>
      <c r="H19" s="4" t="str">
        <f t="shared" si="1"/>
        <v>，202303171546180076</v>
      </c>
      <c r="I19" s="4" t="e">
        <f>VLOOKUP(A19,HOP!A:U,21,0)</f>
        <v>#N/A</v>
      </c>
      <c r="J19" s="4">
        <v>3.17</v>
      </c>
    </row>
    <row r="20" s="4" customFormat="1" spans="1:10">
      <c r="A20" s="8" t="s">
        <v>137</v>
      </c>
      <c r="B20" s="6">
        <v>45003</v>
      </c>
      <c r="C20" s="6">
        <v>45004</v>
      </c>
      <c r="D20" s="4">
        <v>672</v>
      </c>
      <c r="E20" s="4">
        <v>672</v>
      </c>
      <c r="F20" s="9" t="s">
        <v>138</v>
      </c>
      <c r="G20" s="4">
        <f t="shared" si="0"/>
        <v>0</v>
      </c>
      <c r="H20" s="4" t="str">
        <f t="shared" si="1"/>
        <v>，202303181308540021</v>
      </c>
      <c r="I20" s="4" t="e">
        <f>VLOOKUP(A20,HOP!A:U,21,0)</f>
        <v>#N/A</v>
      </c>
      <c r="J20" s="4">
        <v>3.18</v>
      </c>
    </row>
    <row r="21" s="4" customFormat="1" spans="1:9">
      <c r="A21" s="5">
        <v>999223246658870</v>
      </c>
      <c r="B21" s="6">
        <v>45003</v>
      </c>
      <c r="C21" s="6">
        <v>45004</v>
      </c>
      <c r="D21" s="4">
        <v>153</v>
      </c>
      <c r="E21" s="4" t="str">
        <f>VLOOKUP(A21,HOP!A:L,12,0)</f>
        <v>153.00</v>
      </c>
      <c r="F21" s="4" t="str">
        <f>VLOOKUP(A21,HOP!A:C,3,0)</f>
        <v>3151965</v>
      </c>
      <c r="G21" s="4">
        <f t="shared" si="0"/>
        <v>0</v>
      </c>
      <c r="H21" s="4" t="str">
        <f t="shared" si="1"/>
        <v>，3151965</v>
      </c>
      <c r="I21" s="4" t="str">
        <f>VLOOKUP(A21,HOP!A:U,21,0)</f>
        <v>直采</v>
      </c>
    </row>
    <row r="23" spans="4:4">
      <c r="D23" s="4">
        <f>SUM(D2:D22)</f>
        <v>18331.69</v>
      </c>
    </row>
    <row r="27" spans="1:4">
      <c r="A27" s="4" t="s">
        <v>139</v>
      </c>
      <c r="C27" s="4">
        <v>5593.3</v>
      </c>
      <c r="D27" s="4">
        <v>6379.29</v>
      </c>
    </row>
    <row r="28" spans="1:4">
      <c r="A28" s="4" t="s">
        <v>140</v>
      </c>
      <c r="C28" s="4">
        <v>6545.19</v>
      </c>
      <c r="D28" s="4">
        <v>7464.95</v>
      </c>
    </row>
    <row r="29" spans="1:4">
      <c r="A29" s="4" t="s">
        <v>141</v>
      </c>
      <c r="C29" s="4">
        <v>6193.2</v>
      </c>
      <c r="D29" s="4">
        <v>7063.5</v>
      </c>
    </row>
    <row r="30" spans="1:4">
      <c r="A30" s="4" t="s">
        <v>142</v>
      </c>
      <c r="C30" s="4">
        <f>SUM(C27:C29)</f>
        <v>18331.69</v>
      </c>
      <c r="D30" s="4">
        <f>SUM(D27:D29)</f>
        <v>20907.74</v>
      </c>
    </row>
    <row r="31" spans="1:1">
      <c r="A31" s="4" t="s">
        <v>143</v>
      </c>
    </row>
  </sheetData>
  <autoFilter ref="A1:XFD31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144</v>
      </c>
      <c r="B1" s="2" t="s">
        <v>145</v>
      </c>
      <c r="C1" s="2" t="s">
        <v>146</v>
      </c>
      <c r="D1" s="2" t="s">
        <v>147</v>
      </c>
      <c r="E1" s="2" t="s">
        <v>13</v>
      </c>
      <c r="F1" s="2" t="s">
        <v>5</v>
      </c>
      <c r="G1" s="2" t="s">
        <v>6</v>
      </c>
      <c r="H1" s="2" t="s">
        <v>148</v>
      </c>
      <c r="I1" s="2" t="s">
        <v>149</v>
      </c>
      <c r="J1" s="2" t="s">
        <v>150</v>
      </c>
      <c r="K1" s="2" t="s">
        <v>151</v>
      </c>
      <c r="L1" s="2" t="s">
        <v>152</v>
      </c>
      <c r="M1" s="2" t="s">
        <v>153</v>
      </c>
      <c r="N1" s="2" t="s">
        <v>154</v>
      </c>
      <c r="O1" s="2" t="s">
        <v>155</v>
      </c>
      <c r="P1" s="2" t="s">
        <v>156</v>
      </c>
      <c r="Q1" s="2" t="s">
        <v>157</v>
      </c>
      <c r="R1" s="2" t="s">
        <v>158</v>
      </c>
      <c r="S1" s="2" t="s">
        <v>159</v>
      </c>
      <c r="T1" s="2" t="s">
        <v>160</v>
      </c>
      <c r="U1" s="2" t="s">
        <v>161</v>
      </c>
      <c r="V1" s="2" t="s">
        <v>162</v>
      </c>
    </row>
    <row r="2" s="1" customFormat="1" spans="1:22">
      <c r="A2" s="3">
        <v>999223246658870</v>
      </c>
      <c r="B2" s="1" t="s">
        <v>163</v>
      </c>
      <c r="C2" s="1" t="s">
        <v>164</v>
      </c>
      <c r="D2" s="1" t="s">
        <v>165</v>
      </c>
      <c r="E2" s="1" t="s">
        <v>111</v>
      </c>
      <c r="F2" s="1" t="s">
        <v>163</v>
      </c>
      <c r="G2" s="1" t="s">
        <v>166</v>
      </c>
      <c r="H2" s="1" t="s">
        <v>167</v>
      </c>
      <c r="I2" s="1" t="s">
        <v>168</v>
      </c>
      <c r="J2" s="1" t="s">
        <v>169</v>
      </c>
      <c r="K2" s="1" t="s">
        <v>168</v>
      </c>
      <c r="L2" s="1" t="s">
        <v>168</v>
      </c>
      <c r="M2" s="1" t="s">
        <v>170</v>
      </c>
      <c r="N2" s="1" t="s">
        <v>170</v>
      </c>
      <c r="O2" s="1" t="s">
        <v>171</v>
      </c>
      <c r="P2" s="1" t="s">
        <v>172</v>
      </c>
      <c r="Q2" s="1" t="s">
        <v>173</v>
      </c>
      <c r="R2" s="1" t="s">
        <v>174</v>
      </c>
      <c r="S2" s="1" t="s">
        <v>175</v>
      </c>
      <c r="T2" s="1" t="s">
        <v>176</v>
      </c>
      <c r="U2" s="1" t="s">
        <v>177</v>
      </c>
      <c r="V2" s="1" t="s">
        <v>178</v>
      </c>
    </row>
    <row r="3" s="1" customFormat="1" spans="1:22">
      <c r="A3" s="3">
        <v>999223233638637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179</v>
      </c>
      <c r="G3" s="1" t="s">
        <v>163</v>
      </c>
      <c r="H3" s="1" t="s">
        <v>167</v>
      </c>
      <c r="I3" s="1" t="s">
        <v>183</v>
      </c>
      <c r="J3" s="1" t="s">
        <v>169</v>
      </c>
      <c r="K3" s="1" t="s">
        <v>183</v>
      </c>
      <c r="L3" s="1" t="s">
        <v>183</v>
      </c>
      <c r="M3" s="1" t="s">
        <v>170</v>
      </c>
      <c r="N3" s="1" t="s">
        <v>170</v>
      </c>
      <c r="O3" s="1" t="s">
        <v>171</v>
      </c>
      <c r="P3" s="1" t="s">
        <v>172</v>
      </c>
      <c r="Q3" s="1" t="s">
        <v>173</v>
      </c>
      <c r="R3" s="1" t="s">
        <v>184</v>
      </c>
      <c r="S3" s="1" t="s">
        <v>175</v>
      </c>
      <c r="T3" s="1" t="s">
        <v>176</v>
      </c>
      <c r="U3" s="1" t="s">
        <v>177</v>
      </c>
      <c r="V3" s="1" t="s">
        <v>178</v>
      </c>
    </row>
    <row r="4" s="1" customFormat="1" spans="1:22">
      <c r="A4" s="3">
        <v>999223199156401</v>
      </c>
      <c r="B4" s="1" t="s">
        <v>185</v>
      </c>
      <c r="C4" s="1" t="s">
        <v>186</v>
      </c>
      <c r="D4" s="1" t="s">
        <v>187</v>
      </c>
      <c r="E4" s="1" t="s">
        <v>188</v>
      </c>
      <c r="F4" s="1" t="s">
        <v>163</v>
      </c>
      <c r="G4" s="1" t="s">
        <v>166</v>
      </c>
      <c r="H4" s="1" t="s">
        <v>167</v>
      </c>
      <c r="I4" s="1" t="s">
        <v>189</v>
      </c>
      <c r="J4" s="1" t="s">
        <v>169</v>
      </c>
      <c r="K4" s="1" t="s">
        <v>189</v>
      </c>
      <c r="L4" s="1" t="s">
        <v>189</v>
      </c>
      <c r="M4" s="1" t="s">
        <v>170</v>
      </c>
      <c r="N4" s="1" t="s">
        <v>170</v>
      </c>
      <c r="O4" s="1" t="s">
        <v>171</v>
      </c>
      <c r="P4" s="1" t="s">
        <v>172</v>
      </c>
      <c r="Q4" s="1" t="s">
        <v>173</v>
      </c>
      <c r="R4" s="1" t="s">
        <v>190</v>
      </c>
      <c r="S4" s="1" t="s">
        <v>175</v>
      </c>
      <c r="T4" s="1" t="s">
        <v>176</v>
      </c>
      <c r="U4" s="1" t="s">
        <v>191</v>
      </c>
      <c r="V4" s="1" t="s">
        <v>178</v>
      </c>
    </row>
    <row r="5" s="1" customFormat="1" spans="1:22">
      <c r="A5" s="3">
        <v>999223150519131</v>
      </c>
      <c r="B5" s="1" t="s">
        <v>192</v>
      </c>
      <c r="C5" s="1" t="s">
        <v>193</v>
      </c>
      <c r="D5" s="1" t="s">
        <v>194</v>
      </c>
      <c r="E5" s="1" t="s">
        <v>195</v>
      </c>
      <c r="F5" s="1" t="s">
        <v>179</v>
      </c>
      <c r="G5" s="1" t="s">
        <v>163</v>
      </c>
      <c r="H5" s="1" t="s">
        <v>167</v>
      </c>
      <c r="I5" s="1" t="s">
        <v>196</v>
      </c>
      <c r="J5" s="1" t="s">
        <v>169</v>
      </c>
      <c r="K5" s="1" t="s">
        <v>196</v>
      </c>
      <c r="L5" s="1" t="s">
        <v>196</v>
      </c>
      <c r="M5" s="1" t="s">
        <v>170</v>
      </c>
      <c r="N5" s="1" t="s">
        <v>170</v>
      </c>
      <c r="O5" s="1" t="s">
        <v>171</v>
      </c>
      <c r="P5" s="1" t="s">
        <v>172</v>
      </c>
      <c r="Q5" s="1" t="s">
        <v>173</v>
      </c>
      <c r="R5" s="1" t="s">
        <v>197</v>
      </c>
      <c r="S5" s="1" t="s">
        <v>175</v>
      </c>
      <c r="T5" s="1" t="s">
        <v>176</v>
      </c>
      <c r="U5" s="1" t="s">
        <v>191</v>
      </c>
      <c r="V5" s="1" t="s">
        <v>178</v>
      </c>
    </row>
    <row r="6" s="1" customFormat="1" spans="1:22">
      <c r="A6" s="3">
        <v>999223071705934</v>
      </c>
      <c r="B6" s="1" t="s">
        <v>198</v>
      </c>
      <c r="C6" s="1" t="s">
        <v>199</v>
      </c>
      <c r="D6" s="1" t="s">
        <v>200</v>
      </c>
      <c r="E6" s="1" t="s">
        <v>201</v>
      </c>
      <c r="F6" s="1" t="s">
        <v>185</v>
      </c>
      <c r="G6" s="1" t="s">
        <v>163</v>
      </c>
      <c r="H6" s="1" t="s">
        <v>167</v>
      </c>
      <c r="I6" s="1" t="s">
        <v>202</v>
      </c>
      <c r="J6" s="1" t="s">
        <v>169</v>
      </c>
      <c r="K6" s="1" t="s">
        <v>202</v>
      </c>
      <c r="L6" s="1" t="s">
        <v>202</v>
      </c>
      <c r="M6" s="1" t="s">
        <v>170</v>
      </c>
      <c r="N6" s="1" t="s">
        <v>170</v>
      </c>
      <c r="O6" s="1" t="s">
        <v>171</v>
      </c>
      <c r="P6" s="1" t="s">
        <v>172</v>
      </c>
      <c r="Q6" s="1" t="s">
        <v>173</v>
      </c>
      <c r="R6" s="1" t="s">
        <v>203</v>
      </c>
      <c r="S6" s="1" t="s">
        <v>175</v>
      </c>
      <c r="T6" s="1" t="s">
        <v>176</v>
      </c>
      <c r="U6" s="1" t="s">
        <v>177</v>
      </c>
      <c r="V6" s="1" t="s">
        <v>178</v>
      </c>
    </row>
    <row r="7" s="1" customFormat="1" spans="1:22">
      <c r="A7" s="3">
        <v>999223056259411</v>
      </c>
      <c r="B7" s="1" t="s">
        <v>204</v>
      </c>
      <c r="C7" s="1" t="s">
        <v>205</v>
      </c>
      <c r="D7" s="1" t="s">
        <v>206</v>
      </c>
      <c r="E7" s="1" t="s">
        <v>207</v>
      </c>
      <c r="F7" s="1" t="s">
        <v>208</v>
      </c>
      <c r="G7" s="1" t="s">
        <v>163</v>
      </c>
      <c r="H7" s="1" t="s">
        <v>167</v>
      </c>
      <c r="I7" s="1" t="s">
        <v>209</v>
      </c>
      <c r="J7" s="1" t="s">
        <v>169</v>
      </c>
      <c r="K7" s="1" t="s">
        <v>209</v>
      </c>
      <c r="L7" s="1" t="s">
        <v>209</v>
      </c>
      <c r="M7" s="1" t="s">
        <v>170</v>
      </c>
      <c r="N7" s="1" t="s">
        <v>170</v>
      </c>
      <c r="O7" s="1" t="s">
        <v>171</v>
      </c>
      <c r="P7" s="1" t="s">
        <v>172</v>
      </c>
      <c r="Q7" s="1" t="s">
        <v>173</v>
      </c>
      <c r="R7" s="1" t="s">
        <v>210</v>
      </c>
      <c r="S7" s="1" t="s">
        <v>175</v>
      </c>
      <c r="T7" s="1" t="s">
        <v>176</v>
      </c>
      <c r="U7" s="1" t="s">
        <v>191</v>
      </c>
      <c r="V7" s="1" t="s">
        <v>178</v>
      </c>
    </row>
    <row r="8" s="1" customFormat="1" spans="1:22">
      <c r="A8" s="3">
        <v>999223052206396</v>
      </c>
      <c r="B8" s="1" t="s">
        <v>204</v>
      </c>
      <c r="C8" s="1" t="s">
        <v>211</v>
      </c>
      <c r="D8" s="1" t="s">
        <v>212</v>
      </c>
      <c r="E8" s="1" t="s">
        <v>213</v>
      </c>
      <c r="F8" s="1" t="s">
        <v>163</v>
      </c>
      <c r="G8" s="1" t="s">
        <v>166</v>
      </c>
      <c r="H8" s="1" t="s">
        <v>167</v>
      </c>
      <c r="I8" s="1" t="s">
        <v>214</v>
      </c>
      <c r="J8" s="1" t="s">
        <v>169</v>
      </c>
      <c r="K8" s="1" t="s">
        <v>214</v>
      </c>
      <c r="L8" s="1" t="s">
        <v>214</v>
      </c>
      <c r="M8" s="1" t="s">
        <v>170</v>
      </c>
      <c r="N8" s="1" t="s">
        <v>170</v>
      </c>
      <c r="O8" s="1" t="s">
        <v>171</v>
      </c>
      <c r="P8" s="1" t="s">
        <v>172</v>
      </c>
      <c r="Q8" s="1" t="s">
        <v>173</v>
      </c>
      <c r="R8" s="1" t="s">
        <v>215</v>
      </c>
      <c r="S8" s="1" t="s">
        <v>175</v>
      </c>
      <c r="T8" s="1" t="s">
        <v>176</v>
      </c>
      <c r="U8" s="1" t="s">
        <v>177</v>
      </c>
      <c r="V8" s="1" t="s">
        <v>178</v>
      </c>
    </row>
    <row r="9" s="1" customFormat="1" spans="1:22">
      <c r="A9" s="3">
        <v>999223038399561</v>
      </c>
      <c r="B9" s="1" t="s">
        <v>216</v>
      </c>
      <c r="C9" s="1" t="s">
        <v>217</v>
      </c>
      <c r="D9" s="1" t="s">
        <v>218</v>
      </c>
      <c r="E9" s="1" t="s">
        <v>219</v>
      </c>
      <c r="F9" s="1" t="s">
        <v>179</v>
      </c>
      <c r="G9" s="1" t="s">
        <v>166</v>
      </c>
      <c r="H9" s="1" t="s">
        <v>167</v>
      </c>
      <c r="I9" s="1" t="s">
        <v>220</v>
      </c>
      <c r="J9" s="1" t="s">
        <v>169</v>
      </c>
      <c r="K9" s="1" t="s">
        <v>220</v>
      </c>
      <c r="L9" s="1" t="s">
        <v>220</v>
      </c>
      <c r="M9" s="1" t="s">
        <v>170</v>
      </c>
      <c r="N9" s="1" t="s">
        <v>170</v>
      </c>
      <c r="O9" s="1" t="s">
        <v>171</v>
      </c>
      <c r="P9" s="1" t="s">
        <v>172</v>
      </c>
      <c r="Q9" s="1" t="s">
        <v>173</v>
      </c>
      <c r="R9" s="1" t="s">
        <v>221</v>
      </c>
      <c r="S9" s="1" t="s">
        <v>175</v>
      </c>
      <c r="T9" s="1" t="s">
        <v>176</v>
      </c>
      <c r="U9" s="1" t="s">
        <v>191</v>
      </c>
      <c r="V9" s="1" t="s">
        <v>178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2023-04-03T01:27:36Z</dcterms:created>
  <dcterms:modified xsi:type="dcterms:W3CDTF">2023-04-03T01:42:21Z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5BD1357B9E3E4E4B9C0BF4CFF019F138</vt:lpwstr>
  </property>
  <property fmtid="{D5CDD505-2E9C-101B-9397-08002B2CF9AE}" pid="3" name="KSOProductBuildVer">
    <vt:lpwstr>2052-11.1.0.13703</vt:lpwstr>
  </property>
</Properties>
</file>