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<sst xmlns="http://schemas.openxmlformats.org/spreadsheetml/2006/main" count="565" uniqueCount="268">
  <si>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</si>
  <si>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</si>
  <si>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</si>
  <si>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</si>
  <si>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</si>
  <si>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</si>
  <si>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</si>
  <si>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</si>
  <si>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</si>
  <si>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</si>
  <si>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</si>
  <si>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</si>
  <si>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</si>
  <si>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</si>
  <si>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</si>
  <si>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</si>
  <si>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</si>
  <si>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</si>
  <si>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</si>
  <si>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</si>
  <si>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</si>
  <si>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</si>
  <si>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</si>
  <si>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</si>
  <si>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</si>
  <si>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999222958222160	</t>
  </si>
  <si>
    <t>Ctrip</t>
  </si>
  <si>
    <t>正常</t>
  </si>
  <si>
    <t>[釜山]釜山乐华兹酒店(Lavalse Hotel Busan)(44791845)</t>
  </si>
  <si>
    <t>标准海景双床房&lt;2人入住&gt;&lt;不退款&gt;</t>
  </si>
  <si>
    <t>USD</t>
  </si>
  <si>
    <t>JIN/ZHIXIN</t>
  </si>
  <si>
    <t>CA5326230402USD</t>
  </si>
  <si>
    <t>未提现</t>
  </si>
  <si>
    <t>携程开票</t>
  </si>
  <si>
    <t xml:space="preserve">3072839	</t>
  </si>
  <si>
    <t xml:space="preserve">	</t>
  </si>
  <si>
    <t xml:space="preserve">999223113957470	</t>
  </si>
  <si>
    <t>[檀香山]阿洛希拉尼威基基海滩度假村('Alohilani Resort Waikiki Beach)(37200143)</t>
  </si>
  <si>
    <t>客房, 1 张特大床, 部分海景&lt;2人入住&gt;&lt;不退款&gt;</t>
  </si>
  <si>
    <t>Wang/Yongdong</t>
  </si>
  <si>
    <t xml:space="preserve">3116551	</t>
  </si>
  <si>
    <t xml:space="preserve">999223262233103	</t>
  </si>
  <si>
    <t>[吉隆坡]太平洋丽晶套房酒店(Pacific Regency Hotel Suites)(37201691)</t>
  </si>
  <si>
    <t>尊贵豪华双床套房&lt;2人入住&gt;&lt;不退款&gt;&lt;早餐&gt;</t>
  </si>
  <si>
    <t>SLABOSPITCKAIA/SOFIIA</t>
  </si>
  <si>
    <t xml:space="preserve">3155410	</t>
  </si>
  <si>
    <t xml:space="preserve">999223378235103	</t>
  </si>
  <si>
    <t>[象岛]象岛西尔万度假村 (政府卫生认证)(SYLVAN Koh Chang)(40721412)</t>
  </si>
  <si>
    <t>海滨豪华房&lt;2人入住&gt;&lt;不退款&gt;</t>
  </si>
  <si>
    <t>CHANG/XU,YUAN/CHAO</t>
  </si>
  <si>
    <t xml:space="preserve">3176894	</t>
  </si>
  <si>
    <t xml:space="preserve">-1482564278	</t>
  </si>
  <si>
    <t xml:space="preserve">999223380217729	</t>
  </si>
  <si>
    <t>[曼谷]曼谷亚洲酒店(Asia Hotel Bangkok)(37200463)</t>
  </si>
  <si>
    <t>高级房&lt;2人入住&gt;&lt;不退款&gt;</t>
  </si>
  <si>
    <t>WEI/YANWU,LYU/NA</t>
  </si>
  <si>
    <t xml:space="preserve">3177616	</t>
  </si>
  <si>
    <t xml:space="preserve">-1482886696	</t>
  </si>
  <si>
    <t xml:space="preserve">999223394674083	</t>
  </si>
  <si>
    <t>[普吉岛]普吉班德拉海滩度假酒店(政府卫生认证)(Bandara Phuket Beach Resort(SHA Extra Plus))(37224263)</t>
  </si>
  <si>
    <t>豪华双人床或2单人床房&lt;2人入住&gt;&lt;不退款&gt;</t>
  </si>
  <si>
    <t>Khusolyoung/Thawatchai,Khusolyoung/Thawatchai</t>
  </si>
  <si>
    <t xml:space="preserve">3180145	</t>
  </si>
  <si>
    <t xml:space="preserve">1483549426	</t>
  </si>
  <si>
    <t xml:space="preserve">999223398238277	</t>
  </si>
  <si>
    <t>[阿方索]双湖酒店(Twin Lakes Hotel)(39610350)</t>
  </si>
  <si>
    <t>高级房（大床或双床）&lt;2人入住&gt;&lt;不退款&gt;&lt;早餐&gt;</t>
  </si>
  <si>
    <t>Arceta/Katherine Bartosis</t>
  </si>
  <si>
    <t xml:space="preserve">3180343	</t>
  </si>
  <si>
    <t xml:space="preserve">78804	</t>
  </si>
  <si>
    <t xml:space="preserve">999223090462273	</t>
  </si>
  <si>
    <t>[曼谷]隆齐格兰德中心点酒店 (政府卫生认证)(Grande Centre Point Hotel Ploenchit (SHA Plus+))(37207258)</t>
  </si>
  <si>
    <t>高级阳台特大床房&lt;2人入住&gt;&lt;不退款&gt;&lt;早餐&gt;</t>
  </si>
  <si>
    <t>SU/HUI JU</t>
  </si>
  <si>
    <t>CA5326230403USD</t>
  </si>
  <si>
    <t xml:space="preserve">3111128	</t>
  </si>
  <si>
    <t xml:space="preserve">203356	</t>
  </si>
  <si>
    <t xml:space="preserve">999223283130023	</t>
  </si>
  <si>
    <t>[库克卡克]卡塔坦尼水屋度假村(政府卫生认证)(The Waters Khao Lak by Katathani(SHA Extra Plus))(48386867)</t>
  </si>
  <si>
    <t>水岸房（直通泳池）&lt;2人入住&gt;&lt;不退款&gt;&lt;早餐&gt;</t>
  </si>
  <si>
    <t>Xia/Wanyan</t>
  </si>
  <si>
    <t xml:space="preserve">3159466	</t>
  </si>
  <si>
    <t xml:space="preserve">HGUConf1478583249	</t>
  </si>
  <si>
    <t xml:space="preserve">999223305816322	</t>
  </si>
  <si>
    <t>[曼谷]金玉素万那普酒店(Golden Jade Suvarnabhumi)(37054573)</t>
  </si>
  <si>
    <t>LIN/YING</t>
  </si>
  <si>
    <t xml:space="preserve">3164116	</t>
  </si>
  <si>
    <t xml:space="preserve">acknowledge	</t>
  </si>
  <si>
    <t xml:space="preserve">999223337581308	</t>
  </si>
  <si>
    <t>[梳邦再也]双威主题乐园酒店(Sunway Lagoon Hotel)(39663959)</t>
  </si>
  <si>
    <t>豪华加大客房&lt;2人入住&gt;&lt;不退款&gt;</t>
  </si>
  <si>
    <t>Wu/Wu</t>
  </si>
  <si>
    <t xml:space="preserve">3169894	</t>
  </si>
  <si>
    <t xml:space="preserve">265898108	</t>
  </si>
  <si>
    <t xml:space="preserve">23377484731	</t>
  </si>
  <si>
    <t>[梳邦再也]双威金字塔酒店(Sunway Pyramid Hotel)(38635777)</t>
  </si>
  <si>
    <t>豪华双床房&lt;2人入住&gt;&lt;不退款&gt;&lt;早餐&gt;</t>
  </si>
  <si>
    <t>LIU/YUCUN,SONG/YANAN</t>
  </si>
  <si>
    <t xml:space="preserve">3176574	</t>
  </si>
  <si>
    <t xml:space="preserve">266354172	</t>
  </si>
  <si>
    <t xml:space="preserve">999223391356618	</t>
  </si>
  <si>
    <t>[迪拜]达马克宅邸购物街酒店(DAMAC Maison Mall Street)(39053816)</t>
  </si>
  <si>
    <t>城景豪华房&lt;2人入住&gt;&lt;不退款&gt;&lt;早餐&gt;</t>
  </si>
  <si>
    <t>chen/lanzhen,shen/xiaoxia</t>
  </si>
  <si>
    <t xml:space="preserve">3179005	</t>
  </si>
  <si>
    <t xml:space="preserve">127860143	</t>
  </si>
  <si>
    <t xml:space="preserve">999223408609529	</t>
  </si>
  <si>
    <t>[亚罗士打]莱维拉治商务酒店（班达尔巴鲁美贡）(The Leverage Business Hotel - Bandar Baru Mergong)(48376933)</t>
  </si>
  <si>
    <t>标准客房, 1 张大床, 无窗&lt;2人入住&gt;&lt;不退款&gt;</t>
  </si>
  <si>
    <t>Mi/En,Mi/En</t>
  </si>
  <si>
    <t xml:space="preserve">3182856	</t>
  </si>
  <si>
    <t xml:space="preserve">-1484164505	</t>
  </si>
  <si>
    <t xml:space="preserve">999223408794248	</t>
  </si>
  <si>
    <t>[曼谷]Quarter 拉普罗酒店 - UHG(The Quarter Ladprao by UHG)(39650633)</t>
  </si>
  <si>
    <t>豪华客房, 1 张特大床, 阳台&lt;2人入住&gt;&lt;不退款&gt;</t>
  </si>
  <si>
    <t>phrukwatthanakul/sanguan,phrukwatthanakul/sanguan</t>
  </si>
  <si>
    <t xml:space="preserve">3182897	</t>
  </si>
  <si>
    <t xml:space="preserve">1484169379	</t>
  </si>
  <si>
    <t xml:space="preserve">999223414185904	</t>
  </si>
  <si>
    <t>[芭堤雅]芭堤雅爱湾皇家巡航酒店 (政府卫生认证)(A-One the Royal Cruise Hotel Pattaya (SHA Extra Plus))(44156669)</t>
  </si>
  <si>
    <t>豪华双床房&lt;2人入住&gt;&lt;不退款&gt;</t>
  </si>
  <si>
    <t>Zeazung/Suchada,Zeazung/Suchada</t>
  </si>
  <si>
    <t xml:space="preserve">3183329	</t>
  </si>
  <si>
    <t xml:space="preserve">1484232746	</t>
  </si>
  <si>
    <t>，</t>
  </si>
  <si>
    <t>999223262233103</t>
  </si>
  <si>
    <t>本期收回348元</t>
  </si>
  <si>
    <t>A230403101201481</t>
  </si>
  <si>
    <t>A230403101349481</t>
  </si>
  <si>
    <t>USD / HKD 当前参考汇率: 7.84985</t>
  </si>
  <si>
    <t>总计： 3584 USD/
28133.86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</si>
  <si>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</si>
  <si>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</si>
  <si>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</si>
  <si>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</si>
  <si>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</si>
  <si>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</si>
  <si>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</si>
  <si>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</si>
  <si>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</si>
  <si>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</si>
  <si>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</si>
  <si>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</si>
  <si>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</si>
  <si>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</si>
  <si>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</si>
  <si>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</si>
  <si>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</si>
  <si>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</si>
  <si>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</si>
  <si>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</si>
  <si>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3183329</t>
  </si>
  <si>
    <t>芭堤雅爱湾皇家巡航酒店 (SHA Extra Plus)</t>
  </si>
  <si>
    <t>Zeazung Suchada,Zeazung Suchada</t>
  </si>
  <si>
    <t>2023-03-31</t>
  </si>
  <si>
    <t>退房日周结</t>
  </si>
  <si>
    <t>365.98</t>
  </si>
  <si>
    <t>53.00</t>
  </si>
  <si>
    <t>0</t>
  </si>
  <si>
    <t>0.00</t>
  </si>
  <si>
    <t>携程盛景国际直连</t>
  </si>
  <si>
    <t>01.010677</t>
  </si>
  <si>
    <t>2023-03-30 15:52:32</t>
  </si>
  <si>
    <t>否</t>
  </si>
  <si>
    <t>汇智国际旅游发展有限公司</t>
  </si>
  <si>
    <t>直连</t>
  </si>
  <si>
    <t>泰国</t>
  </si>
  <si>
    <t>3182897</t>
  </si>
  <si>
    <t>UHG 拉普罗四分之一酒店</t>
  </si>
  <si>
    <t>phrukwatthanakul sanguan,phrukwatthanakul sanguan</t>
  </si>
  <si>
    <t>393.60</t>
  </si>
  <si>
    <t>57.00</t>
  </si>
  <si>
    <t>2023-03-30 12:06:10</t>
  </si>
  <si>
    <t>3182856</t>
  </si>
  <si>
    <t>莱维拉治商务酒店（班达尔巴鲁美贡）</t>
  </si>
  <si>
    <t>Mi En,Mi En</t>
  </si>
  <si>
    <t>124.29</t>
  </si>
  <si>
    <t>18.00</t>
  </si>
  <si>
    <t>2023-03-30 11:53:08</t>
  </si>
  <si>
    <t>马来西亚</t>
  </si>
  <si>
    <t>2023-03-29</t>
  </si>
  <si>
    <t>3180343</t>
  </si>
  <si>
    <t>双湖酒店</t>
  </si>
  <si>
    <t>Arceta Katherine Bartosis</t>
  </si>
  <si>
    <t>827.30</t>
  </si>
  <si>
    <t>120.00</t>
  </si>
  <si>
    <t>2023-03-29 14:36:19</t>
  </si>
  <si>
    <t>直采</t>
  </si>
  <si>
    <t>菲律宾</t>
  </si>
  <si>
    <t>3180145</t>
  </si>
  <si>
    <t>普吉班德拉海滩度假酒店(SHA Extra Plus)</t>
  </si>
  <si>
    <t>Khusolyoung Thawatchai,Khusolyoung Thawatchai</t>
  </si>
  <si>
    <t>358.50</t>
  </si>
  <si>
    <t>52.00</t>
  </si>
  <si>
    <t>2023-03-29 13:13:28</t>
  </si>
  <si>
    <t>2023-03-28</t>
  </si>
  <si>
    <t>3179005</t>
  </si>
  <si>
    <t>达玛克梅森购物中心街酒店</t>
  </si>
  <si>
    <t>chen lanzhen,shen xiaoxia</t>
  </si>
  <si>
    <t>1186.83</t>
  </si>
  <si>
    <t>172.00</t>
  </si>
  <si>
    <t>2023-03-28 22:40:32</t>
  </si>
  <si>
    <t>阿拉伯联合酋长国</t>
  </si>
  <si>
    <t>3177616</t>
  </si>
  <si>
    <t>曼谷亚洲酒店</t>
  </si>
  <si>
    <t>WEI YANWU,LYU NA</t>
  </si>
  <si>
    <t>1076.43</t>
  </si>
  <si>
    <t>156.00</t>
  </si>
  <si>
    <t>2023-03-28 12:33:06</t>
  </si>
  <si>
    <t>3176894</t>
  </si>
  <si>
    <t>象岛西尔万度假村 (SHA Plus+)</t>
  </si>
  <si>
    <t>CHANG XU,YUAN CHAO</t>
  </si>
  <si>
    <t>1311.04</t>
  </si>
  <si>
    <t>190.00</t>
  </si>
  <si>
    <t>2023-03-28 02:22:39</t>
  </si>
  <si>
    <t>2023-03-27</t>
  </si>
  <si>
    <t>3176574</t>
  </si>
  <si>
    <t>双威金字塔酒店</t>
  </si>
  <si>
    <t>LIU YUCUN,SONG YANAN</t>
  </si>
  <si>
    <t>1487.29</t>
  </si>
  <si>
    <t>216.00</t>
  </si>
  <si>
    <t>2023-03-28 13:39:30</t>
  </si>
  <si>
    <t>2023-03-24</t>
  </si>
  <si>
    <t>3169894</t>
  </si>
  <si>
    <t>双威克里奥酒店</t>
  </si>
  <si>
    <t>Wu Wu</t>
  </si>
  <si>
    <t>1484.06</t>
  </si>
  <si>
    <t>217.00</t>
  </si>
  <si>
    <t>2023-03-26 19:18:34</t>
  </si>
  <si>
    <t>2023-03-22</t>
  </si>
  <si>
    <t>3164116</t>
  </si>
  <si>
    <t>曼谷金玉素旺纳普酒店</t>
  </si>
  <si>
    <t>LIN YING</t>
  </si>
  <si>
    <t>386.36</t>
  </si>
  <si>
    <t>56.00</t>
  </si>
  <si>
    <t>2023-03-22 20:14:33</t>
  </si>
  <si>
    <t>2023-03-21</t>
  </si>
  <si>
    <t>3159466</t>
  </si>
  <si>
    <t>卡塔坦尼水屋度假村(SHA Extra Plus)</t>
  </si>
  <si>
    <t>Xia Wanyan</t>
  </si>
  <si>
    <t>869.11</t>
  </si>
  <si>
    <t>126.00</t>
  </si>
  <si>
    <t>2023-03-21 11:02:59</t>
  </si>
  <si>
    <t>2023-03-10</t>
  </si>
  <si>
    <t>3116551</t>
  </si>
  <si>
    <t>阿洛希拉尼威基基海滩度假村</t>
  </si>
  <si>
    <t>Wang Yongdong</t>
  </si>
  <si>
    <t>2023-03-25</t>
  </si>
  <si>
    <t>9178.57</t>
  </si>
  <si>
    <t>1315.00</t>
  </si>
  <si>
    <t>2023-03-10 10:35:20</t>
  </si>
  <si>
    <t>美国</t>
  </si>
  <si>
    <t>2023-03-08</t>
  </si>
  <si>
    <t>3111128</t>
  </si>
  <si>
    <t>曼谷奔齐中心大酒店</t>
  </si>
  <si>
    <t>SU HUI JU</t>
  </si>
  <si>
    <t>2176.01</t>
  </si>
  <si>
    <t>312.00</t>
  </si>
  <si>
    <t>2023-03-09 11:10:53</t>
  </si>
  <si>
    <t>2023-02-28</t>
  </si>
  <si>
    <t>3072839</t>
  </si>
  <si>
    <t>拉瓦尔斯酒店</t>
  </si>
  <si>
    <t>JIN ZHIXIN</t>
  </si>
  <si>
    <t>1225.19</t>
  </si>
  <si>
    <t>176.00</t>
  </si>
  <si>
    <t>2023-02-28 08:44:10</t>
  </si>
  <si>
    <t>韩国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</si>
</sst>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495300</xdr:colOff>
      <xdr:row>59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6108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45013</v>
      </c>
      <c r="G2" s="6">
        <v>45015</v>
      </c>
      <c r="H2" s="4">
        <v>1</v>
      </c>
      <c r="I2" s="4">
        <v>2</v>
      </c>
      <c r="J2" s="4">
        <v>2</v>
      </c>
      <c r="K2" s="4" t="s">
        <v>30</v>
      </c>
      <c r="L2" s="4">
        <v>176</v>
      </c>
      <c r="M2" s="4">
        <v>176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44985</v>
      </c>
      <c r="S2" s="6">
        <v>45018</v>
      </c>
      <c r="T2" s="4" t="s">
        <v>34</v>
      </c>
      <c r="U2" s="4">
        <v>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45010</v>
      </c>
      <c r="G3" s="6">
        <v>45015</v>
      </c>
      <c r="H3" s="4">
        <v>1</v>
      </c>
      <c r="I3" s="4">
        <v>5</v>
      </c>
      <c r="J3" s="4">
        <v>5</v>
      </c>
      <c r="K3" s="4" t="s">
        <v>30</v>
      </c>
      <c r="L3" s="4">
        <v>1315</v>
      </c>
      <c r="M3" s="4">
        <v>1315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45018</v>
      </c>
      <c r="T3" s="4" t="s">
        <v>34</v>
      </c>
      <c r="U3" s="4">
        <v>1315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45009</v>
      </c>
      <c r="G4" s="6">
        <v>45015</v>
      </c>
      <c r="H4" s="4">
        <v>1</v>
      </c>
      <c r="I4" s="4">
        <v>6</v>
      </c>
      <c r="J4" s="4">
        <v>6</v>
      </c>
      <c r="K4" s="4" t="s">
        <v>30</v>
      </c>
      <c r="L4" s="4">
        <v>348</v>
      </c>
      <c r="M4" s="4">
        <v>348</v>
      </c>
      <c r="N4" s="4" t="s">
        <v>45</v>
      </c>
      <c r="O4" s="4" t="s">
        <v>32</v>
      </c>
      <c r="P4" s="4" t="s">
        <v>33</v>
      </c>
      <c r="Q4" s="4">
        <v>0</v>
      </c>
      <c r="R4" s="7">
        <v>45004</v>
      </c>
      <c r="S4" s="6">
        <v>45018</v>
      </c>
      <c r="T4" s="4" t="s">
        <v>34</v>
      </c>
      <c r="U4" s="4">
        <v>348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45013</v>
      </c>
      <c r="G5" s="6">
        <v>45015</v>
      </c>
      <c r="H5" s="4">
        <v>1</v>
      </c>
      <c r="I5" s="4">
        <v>2</v>
      </c>
      <c r="J5" s="4">
        <v>2</v>
      </c>
      <c r="K5" s="4" t="s">
        <v>30</v>
      </c>
      <c r="L5" s="4">
        <v>190</v>
      </c>
      <c r="M5" s="4">
        <v>190</v>
      </c>
      <c r="N5" s="4" t="s">
        <v>50</v>
      </c>
      <c r="O5" s="4" t="s">
        <v>32</v>
      </c>
      <c r="P5" s="4" t="s">
        <v>33</v>
      </c>
      <c r="Q5" s="4">
        <v>0</v>
      </c>
      <c r="R5" s="7">
        <v>45013</v>
      </c>
      <c r="S5" s="6">
        <v>45018</v>
      </c>
      <c r="T5" s="4" t="s">
        <v>34</v>
      </c>
      <c r="U5" s="4">
        <v>190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6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45013</v>
      </c>
      <c r="G6" s="6">
        <v>45015</v>
      </c>
      <c r="H6" s="4">
        <v>2</v>
      </c>
      <c r="I6" s="4">
        <v>2</v>
      </c>
      <c r="J6" s="4">
        <v>4</v>
      </c>
      <c r="K6" s="4" t="s">
        <v>30</v>
      </c>
      <c r="L6" s="4">
        <v>156</v>
      </c>
      <c r="M6" s="4">
        <v>156</v>
      </c>
      <c r="N6" s="4" t="s">
        <v>56</v>
      </c>
      <c r="O6" s="4" t="s">
        <v>32</v>
      </c>
      <c r="P6" s="4" t="s">
        <v>33</v>
      </c>
      <c r="Q6" s="4">
        <v>0</v>
      </c>
      <c r="R6" s="7">
        <v>45013</v>
      </c>
      <c r="S6" s="6">
        <v>45018</v>
      </c>
      <c r="T6" s="4" t="s">
        <v>34</v>
      </c>
      <c r="U6" s="4">
        <v>156</v>
      </c>
      <c r="V6" s="4">
        <v>0</v>
      </c>
      <c r="W6" s="4">
        <v>0</v>
      </c>
      <c r="X6" s="4" t="s">
        <v>57</v>
      </c>
      <c r="Y6" s="4">
        <v>-1482886695</v>
      </c>
      <c r="Z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45014</v>
      </c>
      <c r="G7" s="6">
        <v>45015</v>
      </c>
      <c r="H7" s="4">
        <v>1</v>
      </c>
      <c r="I7" s="4">
        <v>1</v>
      </c>
      <c r="J7" s="4">
        <v>1</v>
      </c>
      <c r="K7" s="4" t="s">
        <v>30</v>
      </c>
      <c r="L7" s="4">
        <v>52</v>
      </c>
      <c r="M7" s="4">
        <v>52</v>
      </c>
      <c r="N7" s="4" t="s">
        <v>62</v>
      </c>
      <c r="O7" s="4" t="s">
        <v>32</v>
      </c>
      <c r="P7" s="4" t="s">
        <v>33</v>
      </c>
      <c r="Q7" s="4">
        <v>0</v>
      </c>
      <c r="R7" s="7">
        <v>45014</v>
      </c>
      <c r="S7" s="6">
        <v>45018</v>
      </c>
      <c r="T7" s="4" t="s">
        <v>34</v>
      </c>
      <c r="U7" s="4">
        <v>52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45014</v>
      </c>
      <c r="G8" s="6">
        <v>45015</v>
      </c>
      <c r="H8" s="4">
        <v>1</v>
      </c>
      <c r="I8" s="4">
        <v>1</v>
      </c>
      <c r="J8" s="4">
        <v>1</v>
      </c>
      <c r="K8" s="4" t="s">
        <v>30</v>
      </c>
      <c r="L8" s="4">
        <v>120</v>
      </c>
      <c r="M8" s="4">
        <v>120</v>
      </c>
      <c r="N8" s="4" t="s">
        <v>68</v>
      </c>
      <c r="O8" s="4" t="s">
        <v>32</v>
      </c>
      <c r="P8" s="4" t="s">
        <v>33</v>
      </c>
      <c r="Q8" s="4">
        <v>0</v>
      </c>
      <c r="R8" s="7">
        <v>45014</v>
      </c>
      <c r="S8" s="6">
        <v>45018</v>
      </c>
      <c r="T8" s="4" t="s">
        <v>34</v>
      </c>
      <c r="U8" s="4">
        <v>120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45013</v>
      </c>
      <c r="G9" s="6">
        <v>45016</v>
      </c>
      <c r="H9" s="4">
        <v>1</v>
      </c>
      <c r="I9" s="4">
        <v>3</v>
      </c>
      <c r="J9" s="4">
        <v>3</v>
      </c>
      <c r="K9" s="4" t="s">
        <v>30</v>
      </c>
      <c r="L9" s="4">
        <v>312</v>
      </c>
      <c r="M9" s="4">
        <v>312</v>
      </c>
      <c r="N9" s="4" t="s">
        <v>74</v>
      </c>
      <c r="O9" s="4" t="s">
        <v>75</v>
      </c>
      <c r="P9" s="4" t="s">
        <v>33</v>
      </c>
      <c r="Q9" s="4">
        <v>0</v>
      </c>
      <c r="R9" s="7">
        <v>44993</v>
      </c>
      <c r="S9" s="6">
        <v>45019</v>
      </c>
      <c r="T9" s="4" t="s">
        <v>34</v>
      </c>
      <c r="U9" s="4">
        <v>312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45014</v>
      </c>
      <c r="G10" s="6">
        <v>45016</v>
      </c>
      <c r="H10" s="4">
        <v>1</v>
      </c>
      <c r="I10" s="4">
        <v>2</v>
      </c>
      <c r="J10" s="4">
        <v>2</v>
      </c>
      <c r="K10" s="4" t="s">
        <v>30</v>
      </c>
      <c r="L10" s="4">
        <v>126</v>
      </c>
      <c r="M10" s="4">
        <v>126</v>
      </c>
      <c r="N10" s="4" t="s">
        <v>81</v>
      </c>
      <c r="O10" s="4" t="s">
        <v>75</v>
      </c>
      <c r="P10" s="4" t="s">
        <v>33</v>
      </c>
      <c r="Q10" s="4">
        <v>0</v>
      </c>
      <c r="R10" s="7">
        <v>45006</v>
      </c>
      <c r="S10" s="6">
        <v>45019</v>
      </c>
      <c r="T10" s="4" t="s">
        <v>34</v>
      </c>
      <c r="U10" s="4">
        <v>126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55</v>
      </c>
      <c r="F11" s="6">
        <v>45014</v>
      </c>
      <c r="G11" s="6">
        <v>45016</v>
      </c>
      <c r="H11" s="4">
        <v>1</v>
      </c>
      <c r="I11" s="4">
        <v>2</v>
      </c>
      <c r="J11" s="4">
        <v>2</v>
      </c>
      <c r="K11" s="4" t="s">
        <v>30</v>
      </c>
      <c r="L11" s="4">
        <v>56</v>
      </c>
      <c r="M11" s="4">
        <v>56</v>
      </c>
      <c r="N11" s="4" t="s">
        <v>86</v>
      </c>
      <c r="O11" s="4" t="s">
        <v>75</v>
      </c>
      <c r="P11" s="4" t="s">
        <v>33</v>
      </c>
      <c r="Q11" s="4">
        <v>0</v>
      </c>
      <c r="R11" s="7">
        <v>45007</v>
      </c>
      <c r="S11" s="6">
        <v>45019</v>
      </c>
      <c r="T11" s="4" t="s">
        <v>34</v>
      </c>
      <c r="U11" s="4">
        <v>56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45013</v>
      </c>
      <c r="G12" s="6">
        <v>45016</v>
      </c>
      <c r="H12" s="4">
        <v>1</v>
      </c>
      <c r="I12" s="4">
        <v>3</v>
      </c>
      <c r="J12" s="4">
        <v>3</v>
      </c>
      <c r="K12" s="4" t="s">
        <v>30</v>
      </c>
      <c r="L12" s="4">
        <v>217</v>
      </c>
      <c r="M12" s="4">
        <v>217</v>
      </c>
      <c r="N12" s="4" t="s">
        <v>92</v>
      </c>
      <c r="O12" s="4" t="s">
        <v>75</v>
      </c>
      <c r="P12" s="4" t="s">
        <v>33</v>
      </c>
      <c r="Q12" s="4">
        <v>0</v>
      </c>
      <c r="R12" s="7">
        <v>45009</v>
      </c>
      <c r="S12" s="6">
        <v>45019</v>
      </c>
      <c r="T12" s="4" t="s">
        <v>34</v>
      </c>
      <c r="U12" s="4">
        <v>217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45013</v>
      </c>
      <c r="G13" s="6">
        <v>45016</v>
      </c>
      <c r="H13" s="4">
        <v>1</v>
      </c>
      <c r="I13" s="4">
        <v>3</v>
      </c>
      <c r="J13" s="4">
        <v>3</v>
      </c>
      <c r="K13" s="4" t="s">
        <v>30</v>
      </c>
      <c r="L13" s="4">
        <v>216</v>
      </c>
      <c r="M13" s="4">
        <v>216</v>
      </c>
      <c r="N13" s="4" t="s">
        <v>98</v>
      </c>
      <c r="O13" s="4" t="s">
        <v>75</v>
      </c>
      <c r="P13" s="4" t="s">
        <v>33</v>
      </c>
      <c r="Q13" s="4">
        <v>0</v>
      </c>
      <c r="R13" s="7">
        <v>45012</v>
      </c>
      <c r="S13" s="6">
        <v>45019</v>
      </c>
      <c r="T13" s="4" t="s">
        <v>34</v>
      </c>
      <c r="U13" s="4">
        <v>216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45015</v>
      </c>
      <c r="G14" s="6">
        <v>45016</v>
      </c>
      <c r="H14" s="4">
        <v>1</v>
      </c>
      <c r="I14" s="4">
        <v>1</v>
      </c>
      <c r="J14" s="4">
        <v>1</v>
      </c>
      <c r="K14" s="4" t="s">
        <v>30</v>
      </c>
      <c r="L14" s="4">
        <v>172</v>
      </c>
      <c r="M14" s="4">
        <v>172</v>
      </c>
      <c r="N14" s="4" t="s">
        <v>104</v>
      </c>
      <c r="O14" s="4" t="s">
        <v>75</v>
      </c>
      <c r="P14" s="4" t="s">
        <v>33</v>
      </c>
      <c r="Q14" s="4">
        <v>0</v>
      </c>
      <c r="R14" s="7">
        <v>45013</v>
      </c>
      <c r="S14" s="6">
        <v>45019</v>
      </c>
      <c r="T14" s="4" t="s">
        <v>34</v>
      </c>
      <c r="U14" s="4">
        <v>172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45015</v>
      </c>
      <c r="G15" s="6">
        <v>45016</v>
      </c>
      <c r="H15" s="4">
        <v>1</v>
      </c>
      <c r="I15" s="4">
        <v>1</v>
      </c>
      <c r="J15" s="4">
        <v>1</v>
      </c>
      <c r="K15" s="4" t="s">
        <v>30</v>
      </c>
      <c r="L15" s="4">
        <v>18</v>
      </c>
      <c r="M15" s="4">
        <v>18</v>
      </c>
      <c r="N15" s="4" t="s">
        <v>110</v>
      </c>
      <c r="O15" s="4" t="s">
        <v>75</v>
      </c>
      <c r="P15" s="4" t="s">
        <v>33</v>
      </c>
      <c r="Q15" s="4">
        <v>0</v>
      </c>
      <c r="R15" s="7">
        <v>45015</v>
      </c>
      <c r="S15" s="6">
        <v>45019</v>
      </c>
      <c r="T15" s="4" t="s">
        <v>34</v>
      </c>
      <c r="U15" s="4">
        <v>18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45015</v>
      </c>
      <c r="G16" s="6">
        <v>45016</v>
      </c>
      <c r="H16" s="4">
        <v>1</v>
      </c>
      <c r="I16" s="4">
        <v>1</v>
      </c>
      <c r="J16" s="4">
        <v>1</v>
      </c>
      <c r="K16" s="4" t="s">
        <v>30</v>
      </c>
      <c r="L16" s="4">
        <v>57</v>
      </c>
      <c r="M16" s="4">
        <v>57</v>
      </c>
      <c r="N16" s="4" t="s">
        <v>116</v>
      </c>
      <c r="O16" s="4" t="s">
        <v>75</v>
      </c>
      <c r="P16" s="4" t="s">
        <v>33</v>
      </c>
      <c r="Q16" s="4">
        <v>0</v>
      </c>
      <c r="R16" s="7">
        <v>45015</v>
      </c>
      <c r="S16" s="6">
        <v>45019</v>
      </c>
      <c r="T16" s="4" t="s">
        <v>34</v>
      </c>
      <c r="U16" s="4">
        <v>57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45015</v>
      </c>
      <c r="G17" s="6">
        <v>45016</v>
      </c>
      <c r="H17" s="4">
        <v>1</v>
      </c>
      <c r="I17" s="4">
        <v>1</v>
      </c>
      <c r="J17" s="4">
        <v>1</v>
      </c>
      <c r="K17" s="4" t="s">
        <v>30</v>
      </c>
      <c r="L17" s="4">
        <v>53</v>
      </c>
      <c r="M17" s="4">
        <v>53</v>
      </c>
      <c r="N17" s="4" t="s">
        <v>122</v>
      </c>
      <c r="O17" s="4" t="s">
        <v>75</v>
      </c>
      <c r="P17" s="4" t="s">
        <v>33</v>
      </c>
      <c r="Q17" s="4">
        <v>0</v>
      </c>
      <c r="R17" s="7">
        <v>45015</v>
      </c>
      <c r="S17" s="6">
        <v>45019</v>
      </c>
      <c r="T17" s="4" t="s">
        <v>34</v>
      </c>
      <c r="U17" s="4">
        <v>53</v>
      </c>
      <c r="V17" s="4">
        <v>0</v>
      </c>
      <c r="W17" s="4">
        <v>0</v>
      </c>
      <c r="X17" s="4" t="s">
        <v>123</v>
      </c>
      <c r="Y17" s="4" t="s">
        <v>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A23" sqref="A23:D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spans="1:9">
      <c r="A2" s="5">
        <v>999222958222160</v>
      </c>
      <c r="B2" s="6">
        <v>45013</v>
      </c>
      <c r="C2" s="6">
        <v>45015</v>
      </c>
      <c r="D2" s="4">
        <v>176</v>
      </c>
      <c r="E2" s="4" t="str">
        <f>VLOOKUP(A2,HOP!A:L,12,0)</f>
        <v>176.00</v>
      </c>
      <c r="F2" s="4" t="str">
        <f>VLOOKUP(A2,HOP!A:C,3,0)</f>
        <v>3072839</v>
      </c>
      <c r="G2" s="4">
        <f>D2-E2</f>
        <v>0</v>
      </c>
      <c r="H2" s="4" t="str">
        <f>$H$1&amp;F2</f>
        <v>，3072839</v>
      </c>
      <c r="I2" s="4" t="str">
        <f>VLOOKUP(A2,HOP!A:U,21,0)</f>
        <v>直采</v>
      </c>
    </row>
    <row r="3" s="4" customFormat="1" spans="1:9">
      <c r="A3" s="5">
        <v>999223113957470</v>
      </c>
      <c r="B3" s="6">
        <v>45010</v>
      </c>
      <c r="C3" s="6">
        <v>45015</v>
      </c>
      <c r="D3" s="4">
        <v>1315</v>
      </c>
      <c r="E3" s="4" t="str">
        <f>VLOOKUP(A3,HOP!A:L,12,0)</f>
        <v>1315.00</v>
      </c>
      <c r="F3" s="4" t="str">
        <f>VLOOKUP(A3,HOP!A:C,3,0)</f>
        <v>3116551</v>
      </c>
      <c r="G3" s="4">
        <f t="shared" ref="G3:G17" si="0">D3-E3</f>
        <v>0</v>
      </c>
      <c r="H3" s="4" t="str">
        <f t="shared" ref="H3:H17" si="1">$H$1&amp;F3</f>
        <v>，3116551</v>
      </c>
      <c r="I3" s="4" t="str">
        <f>VLOOKUP(A3,HOP!A:U,21,0)</f>
        <v>直连</v>
      </c>
    </row>
    <row r="4" s="4" customFormat="1" spans="1:10">
      <c r="A4" s="8" t="s">
        <v>126</v>
      </c>
      <c r="B4" s="6">
        <v>45009</v>
      </c>
      <c r="C4" s="6">
        <v>45015</v>
      </c>
      <c r="D4" s="4">
        <v>348</v>
      </c>
      <c r="E4" s="4" t="e">
        <f>VLOOKUP(A4,HOP!A:L,12,0)</f>
        <v>#N/A</v>
      </c>
      <c r="F4" s="4">
        <v>3155410</v>
      </c>
      <c r="G4" s="4" t="e">
        <f t="shared" si="0"/>
        <v>#N/A</v>
      </c>
      <c r="H4" s="4" t="str">
        <f t="shared" si="1"/>
        <v>，3155410</v>
      </c>
      <c r="I4" s="4" t="e">
        <f>VLOOKUP(A4,HOP!A:U,21,0)</f>
        <v>#N/A</v>
      </c>
      <c r="J4" s="4" t="s">
        <v>127</v>
      </c>
    </row>
    <row r="5" s="4" customFormat="1" spans="1:9">
      <c r="A5" s="5">
        <v>999223378235103</v>
      </c>
      <c r="B5" s="6">
        <v>45013</v>
      </c>
      <c r="C5" s="6">
        <v>45015</v>
      </c>
      <c r="D5" s="4">
        <v>190</v>
      </c>
      <c r="E5" s="4" t="str">
        <f>VLOOKUP(A5,HOP!A:L,12,0)</f>
        <v>190.00</v>
      </c>
      <c r="F5" s="4" t="str">
        <f>VLOOKUP(A5,HOP!A:C,3,0)</f>
        <v>3176894</v>
      </c>
      <c r="G5" s="4">
        <f t="shared" si="0"/>
        <v>0</v>
      </c>
      <c r="H5" s="4" t="str">
        <f t="shared" si="1"/>
        <v>，3176894</v>
      </c>
      <c r="I5" s="4" t="str">
        <f>VLOOKUP(A5,HOP!A:U,21,0)</f>
        <v>直连</v>
      </c>
    </row>
    <row r="6" s="4" customFormat="1" spans="1:9">
      <c r="A6" s="5">
        <v>999223380217729</v>
      </c>
      <c r="B6" s="6">
        <v>45013</v>
      </c>
      <c r="C6" s="6">
        <v>45015</v>
      </c>
      <c r="D6" s="4">
        <v>156</v>
      </c>
      <c r="E6" s="4" t="str">
        <f>VLOOKUP(A6,HOP!A:L,12,0)</f>
        <v>156.00</v>
      </c>
      <c r="F6" s="4" t="str">
        <f>VLOOKUP(A6,HOP!A:C,3,0)</f>
        <v>3177616</v>
      </c>
      <c r="G6" s="4">
        <f t="shared" si="0"/>
        <v>0</v>
      </c>
      <c r="H6" s="4" t="str">
        <f t="shared" si="1"/>
        <v>，3177616</v>
      </c>
      <c r="I6" s="4" t="str">
        <f>VLOOKUP(A6,HOP!A:U,21,0)</f>
        <v>直连</v>
      </c>
    </row>
    <row r="7" s="4" customFormat="1" spans="1:9">
      <c r="A7" s="5">
        <v>999223394674083</v>
      </c>
      <c r="B7" s="6">
        <v>45014</v>
      </c>
      <c r="C7" s="6">
        <v>45015</v>
      </c>
      <c r="D7" s="4">
        <v>52</v>
      </c>
      <c r="E7" s="4" t="str">
        <f>VLOOKUP(A7,HOP!A:L,12,0)</f>
        <v>52.00</v>
      </c>
      <c r="F7" s="4" t="str">
        <f>VLOOKUP(A7,HOP!A:C,3,0)</f>
        <v>3180145</v>
      </c>
      <c r="G7" s="4">
        <f t="shared" si="0"/>
        <v>0</v>
      </c>
      <c r="H7" s="4" t="str">
        <f t="shared" si="1"/>
        <v>，3180145</v>
      </c>
      <c r="I7" s="4" t="str">
        <f>VLOOKUP(A7,HOP!A:U,21,0)</f>
        <v>直连</v>
      </c>
    </row>
    <row r="8" s="4" customFormat="1" spans="1:9">
      <c r="A8" s="5">
        <v>999223398238277</v>
      </c>
      <c r="B8" s="6">
        <v>45014</v>
      </c>
      <c r="C8" s="6">
        <v>45015</v>
      </c>
      <c r="D8" s="4">
        <v>120</v>
      </c>
      <c r="E8" s="4" t="str">
        <f>VLOOKUP(A8,HOP!A:L,12,0)</f>
        <v>120.00</v>
      </c>
      <c r="F8" s="4" t="str">
        <f>VLOOKUP(A8,HOP!A:C,3,0)</f>
        <v>3180343</v>
      </c>
      <c r="G8" s="4">
        <f t="shared" si="0"/>
        <v>0</v>
      </c>
      <c r="H8" s="4" t="str">
        <f t="shared" si="1"/>
        <v>，3180343</v>
      </c>
      <c r="I8" s="4" t="str">
        <f>VLOOKUP(A8,HOP!A:U,21,0)</f>
        <v>直采</v>
      </c>
    </row>
    <row r="9" s="4" customFormat="1" spans="1:9">
      <c r="A9" s="5">
        <v>999223090462273</v>
      </c>
      <c r="B9" s="6">
        <v>45013</v>
      </c>
      <c r="C9" s="6">
        <v>45016</v>
      </c>
      <c r="D9" s="4">
        <v>312</v>
      </c>
      <c r="E9" s="4" t="str">
        <f>VLOOKUP(A9,HOP!A:L,12,0)</f>
        <v>312.00</v>
      </c>
      <c r="F9" s="4" t="str">
        <f>VLOOKUP(A9,HOP!A:C,3,0)</f>
        <v>3111128</v>
      </c>
      <c r="G9" s="4">
        <f t="shared" si="0"/>
        <v>0</v>
      </c>
      <c r="H9" s="4" t="str">
        <f t="shared" si="1"/>
        <v>，3111128</v>
      </c>
      <c r="I9" s="4" t="str">
        <f>VLOOKUP(A9,HOP!A:U,21,0)</f>
        <v>直采</v>
      </c>
    </row>
    <row r="10" s="4" customFormat="1" spans="1:9">
      <c r="A10" s="5">
        <v>999223283130023</v>
      </c>
      <c r="B10" s="6">
        <v>45014</v>
      </c>
      <c r="C10" s="6">
        <v>45016</v>
      </c>
      <c r="D10" s="4">
        <v>126</v>
      </c>
      <c r="E10" s="4" t="str">
        <f>VLOOKUP(A10,HOP!A:L,12,0)</f>
        <v>126.00</v>
      </c>
      <c r="F10" s="4" t="str">
        <f>VLOOKUP(A10,HOP!A:C,3,0)</f>
        <v>3159466</v>
      </c>
      <c r="G10" s="4">
        <f t="shared" si="0"/>
        <v>0</v>
      </c>
      <c r="H10" s="4" t="str">
        <f t="shared" si="1"/>
        <v>，3159466</v>
      </c>
      <c r="I10" s="4" t="str">
        <f>VLOOKUP(A10,HOP!A:U,21,0)</f>
        <v>直连</v>
      </c>
    </row>
    <row r="11" s="4" customFormat="1" spans="1:9">
      <c r="A11" s="5">
        <v>999223305816322</v>
      </c>
      <c r="B11" s="6">
        <v>45014</v>
      </c>
      <c r="C11" s="6">
        <v>45016</v>
      </c>
      <c r="D11" s="4">
        <v>56</v>
      </c>
      <c r="E11" s="4" t="str">
        <f>VLOOKUP(A11,HOP!A:L,12,0)</f>
        <v>56.00</v>
      </c>
      <c r="F11" s="4" t="str">
        <f>VLOOKUP(A11,HOP!A:C,3,0)</f>
        <v>3164116</v>
      </c>
      <c r="G11" s="4">
        <f t="shared" si="0"/>
        <v>0</v>
      </c>
      <c r="H11" s="4" t="str">
        <f t="shared" si="1"/>
        <v>，3164116</v>
      </c>
      <c r="I11" s="4" t="str">
        <f>VLOOKUP(A11,HOP!A:U,21,0)</f>
        <v>直采</v>
      </c>
    </row>
    <row r="12" s="4" customFormat="1" spans="1:9">
      <c r="A12" s="5">
        <v>999223337581308</v>
      </c>
      <c r="B12" s="6">
        <v>45013</v>
      </c>
      <c r="C12" s="6">
        <v>45016</v>
      </c>
      <c r="D12" s="4">
        <v>217</v>
      </c>
      <c r="E12" s="4" t="str">
        <f>VLOOKUP(A12,HOP!A:L,12,0)</f>
        <v>217.00</v>
      </c>
      <c r="F12" s="4" t="str">
        <f>VLOOKUP(A12,HOP!A:C,3,0)</f>
        <v>3169894</v>
      </c>
      <c r="G12" s="4">
        <f t="shared" si="0"/>
        <v>0</v>
      </c>
      <c r="H12" s="4" t="str">
        <f t="shared" si="1"/>
        <v>，3169894</v>
      </c>
      <c r="I12" s="4" t="str">
        <f>VLOOKUP(A12,HOP!A:U,21,0)</f>
        <v>直采</v>
      </c>
    </row>
    <row r="13" s="4" customFormat="1" spans="1:9">
      <c r="A13" s="5">
        <v>23377484731</v>
      </c>
      <c r="B13" s="6">
        <v>45013</v>
      </c>
      <c r="C13" s="6">
        <v>45016</v>
      </c>
      <c r="D13" s="4">
        <v>216</v>
      </c>
      <c r="E13" s="4" t="str">
        <f>VLOOKUP(A13,HOP!A:L,12,0)</f>
        <v>216.00</v>
      </c>
      <c r="F13" s="4" t="str">
        <f>VLOOKUP(A13,HOP!A:C,3,0)</f>
        <v>3176574</v>
      </c>
      <c r="G13" s="4">
        <f t="shared" si="0"/>
        <v>0</v>
      </c>
      <c r="H13" s="4" t="str">
        <f t="shared" si="1"/>
        <v>，3176574</v>
      </c>
      <c r="I13" s="4" t="str">
        <f>VLOOKUP(A13,HOP!A:U,21,0)</f>
        <v>直采</v>
      </c>
    </row>
    <row r="14" s="4" customFormat="1" spans="1:9">
      <c r="A14" s="5">
        <v>999223391356618</v>
      </c>
      <c r="B14" s="6">
        <v>45015</v>
      </c>
      <c r="C14" s="6">
        <v>45016</v>
      </c>
      <c r="D14" s="4">
        <v>172</v>
      </c>
      <c r="E14" s="4" t="str">
        <f>VLOOKUP(A14,HOP!A:L,12,0)</f>
        <v>172.00</v>
      </c>
      <c r="F14" s="4" t="str">
        <f>VLOOKUP(A14,HOP!A:C,3,0)</f>
        <v>3179005</v>
      </c>
      <c r="G14" s="4">
        <f t="shared" si="0"/>
        <v>0</v>
      </c>
      <c r="H14" s="4" t="str">
        <f t="shared" si="1"/>
        <v>，3179005</v>
      </c>
      <c r="I14" s="4" t="str">
        <f>VLOOKUP(A14,HOP!A:U,21,0)</f>
        <v>直连</v>
      </c>
    </row>
    <row r="15" s="4" customFormat="1" spans="1:9">
      <c r="A15" s="5">
        <v>999223408609529</v>
      </c>
      <c r="B15" s="6">
        <v>45015</v>
      </c>
      <c r="C15" s="6">
        <v>45016</v>
      </c>
      <c r="D15" s="4">
        <v>18</v>
      </c>
      <c r="E15" s="4" t="str">
        <f>VLOOKUP(A15,HOP!A:L,12,0)</f>
        <v>18.00</v>
      </c>
      <c r="F15" s="4" t="str">
        <f>VLOOKUP(A15,HOP!A:C,3,0)</f>
        <v>3182856</v>
      </c>
      <c r="G15" s="4">
        <f t="shared" si="0"/>
        <v>0</v>
      </c>
      <c r="H15" s="4" t="str">
        <f t="shared" si="1"/>
        <v>，3182856</v>
      </c>
      <c r="I15" s="4" t="str">
        <f>VLOOKUP(A15,HOP!A:U,21,0)</f>
        <v>直连</v>
      </c>
    </row>
    <row r="16" s="4" customFormat="1" spans="1:9">
      <c r="A16" s="5">
        <v>999223408794248</v>
      </c>
      <c r="B16" s="6">
        <v>45015</v>
      </c>
      <c r="C16" s="6">
        <v>45016</v>
      </c>
      <c r="D16" s="4">
        <v>57</v>
      </c>
      <c r="E16" s="4" t="str">
        <f>VLOOKUP(A16,HOP!A:L,12,0)</f>
        <v>57.00</v>
      </c>
      <c r="F16" s="4" t="str">
        <f>VLOOKUP(A16,HOP!A:C,3,0)</f>
        <v>3182897</v>
      </c>
      <c r="G16" s="4">
        <f t="shared" si="0"/>
        <v>0</v>
      </c>
      <c r="H16" s="4" t="str">
        <f t="shared" si="1"/>
        <v>，3182897</v>
      </c>
      <c r="I16" s="4" t="str">
        <f>VLOOKUP(A16,HOP!A:U,21,0)</f>
        <v>直连</v>
      </c>
    </row>
    <row r="17" s="4" customFormat="1" spans="1:9">
      <c r="A17" s="5">
        <v>999223414185904</v>
      </c>
      <c r="B17" s="6">
        <v>45015</v>
      </c>
      <c r="C17" s="6">
        <v>45016</v>
      </c>
      <c r="D17" s="4">
        <v>53</v>
      </c>
      <c r="E17" s="4" t="str">
        <f>VLOOKUP(A17,HOP!A:L,12,0)</f>
        <v>53.00</v>
      </c>
      <c r="F17" s="4" t="str">
        <f>VLOOKUP(A17,HOP!A:C,3,0)</f>
        <v>3183329</v>
      </c>
      <c r="G17" s="4">
        <f t="shared" si="0"/>
        <v>0</v>
      </c>
      <c r="H17" s="4" t="str">
        <f t="shared" si="1"/>
        <v>，3183329</v>
      </c>
      <c r="I17" s="4" t="str">
        <f>VLOOKUP(A17,HOP!A:U,21,0)</f>
        <v>直连</v>
      </c>
    </row>
    <row r="19" spans="4:4">
      <c r="D19" s="4">
        <f>SUM(D2:D18)</f>
        <v>3584</v>
      </c>
    </row>
    <row r="23" spans="1:4">
      <c r="A23" s="4" t="s">
        <v>128</v>
      </c>
      <c r="C23" s="4">
        <v>1097</v>
      </c>
      <c r="D23" s="4">
        <v>8611.29</v>
      </c>
    </row>
    <row r="24" spans="1:4">
      <c r="A24" s="4" t="s">
        <v>129</v>
      </c>
      <c r="C24" s="4">
        <v>2487</v>
      </c>
      <c r="D24" s="4">
        <v>19522.57</v>
      </c>
    </row>
    <row r="25" spans="1:4">
      <c r="A25" s="4" t="s">
        <v>130</v>
      </c>
      <c r="C25" s="4">
        <f>SUM(C23:C24)</f>
        <v>3584</v>
      </c>
      <c r="D25" s="4">
        <f>SUM(D23:D24)</f>
        <v>28133.86</v>
      </c>
    </row>
    <row r="26" spans="1:1">
      <c r="A26" s="4" t="s">
        <v>131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="1" customFormat="1" spans="1:22">
      <c r="A2" s="3">
        <v>999223414185904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30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  <c r="V2" s="1" t="s">
        <v>167</v>
      </c>
    </row>
    <row r="3" s="1" customFormat="1" spans="1:22">
      <c r="A3" s="3">
        <v>999223408794248</v>
      </c>
      <c r="B3" s="1" t="s">
        <v>151</v>
      </c>
      <c r="C3" s="1" t="s">
        <v>168</v>
      </c>
      <c r="D3" s="1" t="s">
        <v>169</v>
      </c>
      <c r="E3" s="1" t="s">
        <v>170</v>
      </c>
      <c r="F3" s="1" t="s">
        <v>151</v>
      </c>
      <c r="G3" s="1" t="s">
        <v>155</v>
      </c>
      <c r="H3" s="1" t="s">
        <v>156</v>
      </c>
      <c r="I3" s="1" t="s">
        <v>171</v>
      </c>
      <c r="J3" s="1" t="s">
        <v>30</v>
      </c>
      <c r="K3" s="1" t="s">
        <v>172</v>
      </c>
      <c r="L3" s="1" t="s">
        <v>172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173</v>
      </c>
      <c r="S3" s="1" t="s">
        <v>164</v>
      </c>
      <c r="T3" s="1" t="s">
        <v>165</v>
      </c>
      <c r="U3" s="1" t="s">
        <v>166</v>
      </c>
      <c r="V3" s="1" t="s">
        <v>167</v>
      </c>
    </row>
    <row r="4" s="1" customFormat="1" spans="1:22">
      <c r="A4" s="3">
        <v>999223408609529</v>
      </c>
      <c r="B4" s="1" t="s">
        <v>151</v>
      </c>
      <c r="C4" s="1" t="s">
        <v>174</v>
      </c>
      <c r="D4" s="1" t="s">
        <v>175</v>
      </c>
      <c r="E4" s="1" t="s">
        <v>176</v>
      </c>
      <c r="F4" s="1" t="s">
        <v>151</v>
      </c>
      <c r="G4" s="1" t="s">
        <v>155</v>
      </c>
      <c r="H4" s="1" t="s">
        <v>156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179</v>
      </c>
      <c r="S4" s="1" t="s">
        <v>164</v>
      </c>
      <c r="T4" s="1" t="s">
        <v>165</v>
      </c>
      <c r="U4" s="1" t="s">
        <v>166</v>
      </c>
      <c r="V4" s="1" t="s">
        <v>180</v>
      </c>
    </row>
    <row r="5" s="1" customFormat="1" spans="1:22">
      <c r="A5" s="3">
        <v>999223398238277</v>
      </c>
      <c r="B5" s="1" t="s">
        <v>181</v>
      </c>
      <c r="C5" s="1" t="s">
        <v>182</v>
      </c>
      <c r="D5" s="1" t="s">
        <v>183</v>
      </c>
      <c r="E5" s="1" t="s">
        <v>184</v>
      </c>
      <c r="F5" s="1" t="s">
        <v>181</v>
      </c>
      <c r="G5" s="1" t="s">
        <v>151</v>
      </c>
      <c r="H5" s="1" t="s">
        <v>156</v>
      </c>
      <c r="I5" s="1" t="s">
        <v>185</v>
      </c>
      <c r="J5" s="1" t="s">
        <v>30</v>
      </c>
      <c r="K5" s="1" t="s">
        <v>186</v>
      </c>
      <c r="L5" s="1" t="s">
        <v>186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187</v>
      </c>
      <c r="S5" s="1" t="s">
        <v>164</v>
      </c>
      <c r="T5" s="1" t="s">
        <v>165</v>
      </c>
      <c r="U5" s="1" t="s">
        <v>188</v>
      </c>
      <c r="V5" s="1" t="s">
        <v>189</v>
      </c>
    </row>
    <row r="6" s="1" customFormat="1" spans="1:22">
      <c r="A6" s="3">
        <v>999223394674083</v>
      </c>
      <c r="B6" s="1" t="s">
        <v>181</v>
      </c>
      <c r="C6" s="1" t="s">
        <v>190</v>
      </c>
      <c r="D6" s="1" t="s">
        <v>191</v>
      </c>
      <c r="E6" s="1" t="s">
        <v>192</v>
      </c>
      <c r="F6" s="1" t="s">
        <v>181</v>
      </c>
      <c r="G6" s="1" t="s">
        <v>151</v>
      </c>
      <c r="H6" s="1" t="s">
        <v>156</v>
      </c>
      <c r="I6" s="1" t="s">
        <v>193</v>
      </c>
      <c r="J6" s="1" t="s">
        <v>30</v>
      </c>
      <c r="K6" s="1" t="s">
        <v>194</v>
      </c>
      <c r="L6" s="1" t="s">
        <v>194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195</v>
      </c>
      <c r="S6" s="1" t="s">
        <v>164</v>
      </c>
      <c r="T6" s="1" t="s">
        <v>165</v>
      </c>
      <c r="U6" s="1" t="s">
        <v>166</v>
      </c>
      <c r="V6" s="1" t="s">
        <v>167</v>
      </c>
    </row>
    <row r="7" s="1" customFormat="1" spans="1:22">
      <c r="A7" s="3">
        <v>999223391356618</v>
      </c>
      <c r="B7" s="1" t="s">
        <v>196</v>
      </c>
      <c r="C7" s="1" t="s">
        <v>197</v>
      </c>
      <c r="D7" s="1" t="s">
        <v>198</v>
      </c>
      <c r="E7" s="1" t="s">
        <v>199</v>
      </c>
      <c r="F7" s="1" t="s">
        <v>151</v>
      </c>
      <c r="G7" s="1" t="s">
        <v>155</v>
      </c>
      <c r="H7" s="1" t="s">
        <v>156</v>
      </c>
      <c r="I7" s="1" t="s">
        <v>200</v>
      </c>
      <c r="J7" s="1" t="s">
        <v>30</v>
      </c>
      <c r="K7" s="1" t="s">
        <v>201</v>
      </c>
      <c r="L7" s="1" t="s">
        <v>201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202</v>
      </c>
      <c r="S7" s="1" t="s">
        <v>164</v>
      </c>
      <c r="T7" s="1" t="s">
        <v>165</v>
      </c>
      <c r="U7" s="1" t="s">
        <v>166</v>
      </c>
      <c r="V7" s="1" t="s">
        <v>203</v>
      </c>
    </row>
    <row r="8" s="1" customFormat="1" spans="1:22">
      <c r="A8" s="3">
        <v>999223380217729</v>
      </c>
      <c r="B8" s="1" t="s">
        <v>196</v>
      </c>
      <c r="C8" s="1" t="s">
        <v>204</v>
      </c>
      <c r="D8" s="1" t="s">
        <v>205</v>
      </c>
      <c r="E8" s="1" t="s">
        <v>206</v>
      </c>
      <c r="F8" s="1" t="s">
        <v>196</v>
      </c>
      <c r="G8" s="1" t="s">
        <v>151</v>
      </c>
      <c r="H8" s="1" t="s">
        <v>156</v>
      </c>
      <c r="I8" s="1" t="s">
        <v>207</v>
      </c>
      <c r="J8" s="1" t="s">
        <v>30</v>
      </c>
      <c r="K8" s="1" t="s">
        <v>208</v>
      </c>
      <c r="L8" s="1" t="s">
        <v>208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209</v>
      </c>
      <c r="S8" s="1" t="s">
        <v>164</v>
      </c>
      <c r="T8" s="1" t="s">
        <v>165</v>
      </c>
      <c r="U8" s="1" t="s">
        <v>166</v>
      </c>
      <c r="V8" s="1" t="s">
        <v>167</v>
      </c>
    </row>
    <row r="9" s="1" customFormat="1" spans="1:22">
      <c r="A9" s="3">
        <v>999223378235103</v>
      </c>
      <c r="B9" s="1" t="s">
        <v>196</v>
      </c>
      <c r="C9" s="1" t="s">
        <v>210</v>
      </c>
      <c r="D9" s="1" t="s">
        <v>211</v>
      </c>
      <c r="E9" s="1" t="s">
        <v>212</v>
      </c>
      <c r="F9" s="1" t="s">
        <v>196</v>
      </c>
      <c r="G9" s="1" t="s">
        <v>151</v>
      </c>
      <c r="H9" s="1" t="s">
        <v>156</v>
      </c>
      <c r="I9" s="1" t="s">
        <v>213</v>
      </c>
      <c r="J9" s="1" t="s">
        <v>30</v>
      </c>
      <c r="K9" s="1" t="s">
        <v>214</v>
      </c>
      <c r="L9" s="1" t="s">
        <v>214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215</v>
      </c>
      <c r="S9" s="1" t="s">
        <v>164</v>
      </c>
      <c r="T9" s="1" t="s">
        <v>165</v>
      </c>
      <c r="U9" s="1" t="s">
        <v>166</v>
      </c>
      <c r="V9" s="1" t="s">
        <v>167</v>
      </c>
    </row>
    <row r="10" s="1" customFormat="1" spans="1:22">
      <c r="A10" s="3">
        <v>23377484731</v>
      </c>
      <c r="B10" s="1" t="s">
        <v>216</v>
      </c>
      <c r="C10" s="1" t="s">
        <v>217</v>
      </c>
      <c r="D10" s="1" t="s">
        <v>218</v>
      </c>
      <c r="E10" s="1" t="s">
        <v>219</v>
      </c>
      <c r="F10" s="1" t="s">
        <v>196</v>
      </c>
      <c r="G10" s="1" t="s">
        <v>155</v>
      </c>
      <c r="H10" s="1" t="s">
        <v>156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222</v>
      </c>
      <c r="S10" s="1" t="s">
        <v>164</v>
      </c>
      <c r="T10" s="1" t="s">
        <v>165</v>
      </c>
      <c r="U10" s="1" t="s">
        <v>188</v>
      </c>
      <c r="V10" s="1" t="s">
        <v>180</v>
      </c>
    </row>
    <row r="11" s="1" customFormat="1" spans="1:22">
      <c r="A11" s="3">
        <v>999223337581308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196</v>
      </c>
      <c r="G11" s="1" t="s">
        <v>155</v>
      </c>
      <c r="H11" s="1" t="s">
        <v>156</v>
      </c>
      <c r="I11" s="1" t="s">
        <v>227</v>
      </c>
      <c r="J11" s="1" t="s">
        <v>30</v>
      </c>
      <c r="K11" s="1" t="s">
        <v>228</v>
      </c>
      <c r="L11" s="1" t="s">
        <v>228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229</v>
      </c>
      <c r="S11" s="1" t="s">
        <v>164</v>
      </c>
      <c r="T11" s="1" t="s">
        <v>165</v>
      </c>
      <c r="U11" s="1" t="s">
        <v>188</v>
      </c>
      <c r="V11" s="1" t="s">
        <v>180</v>
      </c>
    </row>
    <row r="12" s="1" customFormat="1" spans="1:22">
      <c r="A12" s="3">
        <v>999223305816322</v>
      </c>
      <c r="B12" s="1" t="s">
        <v>230</v>
      </c>
      <c r="C12" s="1" t="s">
        <v>231</v>
      </c>
      <c r="D12" s="1" t="s">
        <v>232</v>
      </c>
      <c r="E12" s="1" t="s">
        <v>233</v>
      </c>
      <c r="F12" s="1" t="s">
        <v>181</v>
      </c>
      <c r="G12" s="1" t="s">
        <v>155</v>
      </c>
      <c r="H12" s="1" t="s">
        <v>156</v>
      </c>
      <c r="I12" s="1" t="s">
        <v>234</v>
      </c>
      <c r="J12" s="1" t="s">
        <v>30</v>
      </c>
      <c r="K12" s="1" t="s">
        <v>235</v>
      </c>
      <c r="L12" s="1" t="s">
        <v>235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236</v>
      </c>
      <c r="S12" s="1" t="s">
        <v>164</v>
      </c>
      <c r="T12" s="1" t="s">
        <v>165</v>
      </c>
      <c r="U12" s="1" t="s">
        <v>188</v>
      </c>
      <c r="V12" s="1" t="s">
        <v>167</v>
      </c>
    </row>
    <row r="13" s="1" customFormat="1" spans="1:22">
      <c r="A13" s="3">
        <v>999223283130023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181</v>
      </c>
      <c r="G13" s="1" t="s">
        <v>155</v>
      </c>
      <c r="H13" s="1" t="s">
        <v>156</v>
      </c>
      <c r="I13" s="1" t="s">
        <v>241</v>
      </c>
      <c r="J13" s="1" t="s">
        <v>30</v>
      </c>
      <c r="K13" s="1" t="s">
        <v>242</v>
      </c>
      <c r="L13" s="1" t="s">
        <v>242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243</v>
      </c>
      <c r="S13" s="1" t="s">
        <v>164</v>
      </c>
      <c r="T13" s="1" t="s">
        <v>165</v>
      </c>
      <c r="U13" s="1" t="s">
        <v>166</v>
      </c>
      <c r="V13" s="1" t="s">
        <v>167</v>
      </c>
    </row>
    <row r="14" s="1" customFormat="1" spans="1:22">
      <c r="A14" s="3">
        <v>999223113957470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248</v>
      </c>
      <c r="G14" s="1" t="s">
        <v>151</v>
      </c>
      <c r="H14" s="1" t="s">
        <v>156</v>
      </c>
      <c r="I14" s="1" t="s">
        <v>249</v>
      </c>
      <c r="J14" s="1" t="s">
        <v>30</v>
      </c>
      <c r="K14" s="1" t="s">
        <v>250</v>
      </c>
      <c r="L14" s="1" t="s">
        <v>250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251</v>
      </c>
      <c r="S14" s="1" t="s">
        <v>164</v>
      </c>
      <c r="T14" s="1" t="s">
        <v>165</v>
      </c>
      <c r="U14" s="1" t="s">
        <v>166</v>
      </c>
      <c r="V14" s="1" t="s">
        <v>252</v>
      </c>
    </row>
    <row r="15" s="1" customFormat="1" spans="1:22">
      <c r="A15" s="3">
        <v>999223090462273</v>
      </c>
      <c r="B15" s="1" t="s">
        <v>253</v>
      </c>
      <c r="C15" s="1" t="s">
        <v>254</v>
      </c>
      <c r="D15" s="1" t="s">
        <v>255</v>
      </c>
      <c r="E15" s="1" t="s">
        <v>256</v>
      </c>
      <c r="F15" s="1" t="s">
        <v>196</v>
      </c>
      <c r="G15" s="1" t="s">
        <v>155</v>
      </c>
      <c r="H15" s="1" t="s">
        <v>156</v>
      </c>
      <c r="I15" s="1" t="s">
        <v>257</v>
      </c>
      <c r="J15" s="1" t="s">
        <v>30</v>
      </c>
      <c r="K15" s="1" t="s">
        <v>258</v>
      </c>
      <c r="L15" s="1" t="s">
        <v>258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259</v>
      </c>
      <c r="S15" s="1" t="s">
        <v>164</v>
      </c>
      <c r="T15" s="1" t="s">
        <v>165</v>
      </c>
      <c r="U15" s="1" t="s">
        <v>188</v>
      </c>
      <c r="V15" s="1" t="s">
        <v>167</v>
      </c>
    </row>
    <row r="16" s="1" customFormat="1" spans="1:22">
      <c r="A16" s="3">
        <v>999222958222160</v>
      </c>
      <c r="B16" s="1" t="s">
        <v>260</v>
      </c>
      <c r="C16" s="1" t="s">
        <v>261</v>
      </c>
      <c r="D16" s="1" t="s">
        <v>262</v>
      </c>
      <c r="E16" s="1" t="s">
        <v>263</v>
      </c>
      <c r="F16" s="1" t="s">
        <v>196</v>
      </c>
      <c r="G16" s="1" t="s">
        <v>151</v>
      </c>
      <c r="H16" s="1" t="s">
        <v>156</v>
      </c>
      <c r="I16" s="1" t="s">
        <v>264</v>
      </c>
      <c r="J16" s="1" t="s">
        <v>30</v>
      </c>
      <c r="K16" s="1" t="s">
        <v>265</v>
      </c>
      <c r="L16" s="1" t="s">
        <v>265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266</v>
      </c>
      <c r="S16" s="1" t="s">
        <v>164</v>
      </c>
      <c r="T16" s="1" t="s">
        <v>165</v>
      </c>
      <c r="U16" s="1" t="s">
        <v>188</v>
      </c>
      <c r="V16" s="1" t="s">
        <v>267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2023-04-03T02:06:07Z</dcterms:created>
  <dcterms:modified xsi:type="dcterms:W3CDTF">2023-04-03T02:16:20Z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49130720DBD747309543E67AF1657E51</vt:lpwstr>
  </property>
  <property fmtid="{D5CDD505-2E9C-101B-9397-08002B2CF9AE}" pid="3" name="KSOProductBuildVer">
    <vt:lpwstr>2052-11.1.0.13703</vt:lpwstr>
  </property>
</Properties>
</file>