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<sst xmlns="http://schemas.openxmlformats.org/spreadsheetml/2006/main" count="237" uniqueCount="125">
  <si>
    <t>去哪儿网酒店预付对账单</t>
  </si>
  <si>
    <t>供应商名称：</t>
  </si>
  <si>
    <t>汇趣住</t>
  </si>
  <si>
    <t>结算周期：</t>
  </si>
  <si>
    <t>2023-04-05至2023-04-06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</si>
  <si>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</si>
  <si>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</si>
  <si>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</si>
  <si>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</si>
  <si>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</si>
  <si>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</si>
  <si>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</si>
  <si>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</si>
  <si>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</si>
  <si>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</si>
  <si>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</si>
  <si>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</si>
  <si>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</si>
  <si>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</si>
  <si>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</si>
  <si>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¥327.00</t>
  </si>
  <si>
    <t>¥43.00</t>
  </si>
  <si>
    <t>¥284.00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</si>
  <si>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</si>
  <si>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</si>
  <si>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</si>
  <si>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</si>
  <si>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</si>
  <si>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</si>
  <si>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</si>
  <si>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</si>
  <si>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</si>
  <si>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</si>
  <si>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</si>
  <si>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</si>
  <si>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</si>
  <si>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</si>
  <si>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</si>
  <si>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</si>
  <si>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</si>
  <si>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</si>
  <si>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</si>
  <si>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</si>
  <si>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</si>
  <si>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</si>
  <si>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</si>
  <si>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</si>
  <si>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</si>
  <si>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</si>
  <si>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</si>
  <si>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</si>
  <si>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</si>
  <si>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</si>
  <si>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</si>
  <si>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</si>
  <si>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</si>
  <si>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</si>
  <si>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</si>
  <si>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</si>
  <si>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</si>
  <si>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</si>
  <si>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</si>
  <si>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</si>
  <si>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</si>
  <si>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</si>
  <si>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</si>
  <si>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</si>
  <si>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</si>
  <si>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</si>
  <si>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</si>
  <si>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103311850373</t>
  </si>
  <si>
    <t>酒店预付</t>
  </si>
  <si>
    <t>否</t>
  </si>
  <si>
    <t>普通</t>
  </si>
  <si>
    <t>482335886</t>
  </si>
  <si>
    <t>你好酒店(北京第二外国语学院店)</t>
  </si>
  <si>
    <t>1639468</t>
  </si>
  <si>
    <t>张育铭</t>
  </si>
  <si>
    <t>2023-03-24</t>
  </si>
  <si>
    <t>2023-04-05</t>
  </si>
  <si>
    <t>2023-04-06</t>
  </si>
  <si>
    <t>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</si>
  <si>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</si>
  <si>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</si>
  <si>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</si>
  <si>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</si>
  <si>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</si>
  <si>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</si>
  <si>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</si>
  <si>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</si>
  <si>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</si>
  <si>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</si>
  <si>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</si>
  <si>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</si>
  <si>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A230407141138481</t>
  </si>
  <si>
    <r>
      <t>总计：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</si>
  <si>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</si>
  <si>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</si>
  <si>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</si>
  <si>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</si>
  <si>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</si>
  <si>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</si>
  <si>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</si>
  <si>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</si>
  <si>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</si>
  <si>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</si>
  <si>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</si>
  <si>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</si>
  <si>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</si>
  <si>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</si>
  <si>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</si>
  <si>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</si>
  <si>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</si>
  <si>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</si>
  <si>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3169869</t>
  </si>
  <si>
    <t>--</t>
  </si>
  <si>
    <t>284.00</t>
  </si>
  <si>
    <t>RMB</t>
  </si>
  <si>
    <t>0</t>
  </si>
  <si>
    <t>0.00</t>
  </si>
  <si>
    <t>汇趣住国内直连</t>
  </si>
  <si>
    <t>01.011247</t>
  </si>
  <si>
    <t>2023-03-24 20:51:45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</si>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</sst>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1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0" fillId="0" borderId="0" xfId="0" applyNumberFormat="1" applyFont="1" applyFill="1" applyBorder="1" applyAlignment="1"/>
    <xf numFmtId="0" fontId="5" fillId="0" borderId="0" xfId="0" applyFo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0" fontId="11" fillId="4" borderId="3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4" xfId="1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26" t="s">
        <v>19</v>
      </c>
      <c r="K5" s="26" t="s">
        <v>22</v>
      </c>
    </row>
    <row r="6" ht="27.95" customHeight="1" spans="1:9">
      <c r="A6" s="20" t="s">
        <v>23</v>
      </c>
      <c r="D6" s="31"/>
      <c r="E6" s="32"/>
      <c r="F6" s="32"/>
      <c r="G6" s="33"/>
      <c r="H6" s="32"/>
      <c r="I6" s="37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25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26" t="s">
        <v>19</v>
      </c>
      <c r="K8" s="26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AH12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9" t="s">
        <v>61</v>
      </c>
      <c r="Y1" s="9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79</v>
      </c>
      <c r="P2" s="6" t="s">
        <v>80</v>
      </c>
      <c r="Q2" s="6"/>
      <c r="R2" s="11" t="s">
        <v>20</v>
      </c>
      <c r="S2" s="12" t="s">
        <v>19</v>
      </c>
      <c r="T2" s="6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topLeftCell="A4"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85</v>
      </c>
      <c r="B1" s="3" t="s">
        <v>86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87</v>
      </c>
      <c r="H1" s="3" t="s">
        <v>88</v>
      </c>
      <c r="I1" s="3" t="s">
        <v>13</v>
      </c>
      <c r="J1" s="3" t="s">
        <v>17</v>
      </c>
      <c r="K1" s="3" t="s">
        <v>18</v>
      </c>
      <c r="L1" s="9" t="s">
        <v>89</v>
      </c>
      <c r="M1" s="3" t="s">
        <v>90</v>
      </c>
      <c r="N1" s="3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92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7" sqref="A7:C8"/>
    </sheetView>
  </sheetViews>
  <sheetFormatPr defaultColWidth="9.14285714285714" defaultRowHeight="12.75" outlineLevelRow="7"/>
  <cols>
    <col min="1" max="1" width="14.7142857142857" customWidth="1"/>
    <col min="2" max="3" width="12.1428571428571" customWidth="1"/>
    <col min="4" max="4" width="13.2857142857143" customWidth="1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s="4" t="s">
        <v>93</v>
      </c>
    </row>
    <row r="2" ht="14.25" customHeight="1" spans="1:9">
      <c r="A2" s="5" t="s">
        <v>70</v>
      </c>
      <c r="B2" s="6" t="s">
        <v>79</v>
      </c>
      <c r="C2" s="6" t="s">
        <v>80</v>
      </c>
      <c r="D2" s="7">
        <v>284</v>
      </c>
      <c r="E2" t="str">
        <f>VLOOKUP(A2,HOP!A:L,12,0)</f>
        <v>284.00</v>
      </c>
      <c r="F2" t="str">
        <f>VLOOKUP(A2,HOP!A:C,3,0)</f>
        <v>3169869</v>
      </c>
      <c r="G2">
        <f>D2-E2</f>
        <v>0</v>
      </c>
      <c r="H2" t="str">
        <f>$H$1&amp;F2</f>
        <v>，3169869</v>
      </c>
      <c r="I2" t="str">
        <f>VLOOKUP(A2,HOP!A:U,21,0)</f>
        <v>直连</v>
      </c>
    </row>
    <row r="4" spans="4:4">
      <c r="D4">
        <f>SUM(D2:D3)</f>
        <v>284</v>
      </c>
    </row>
    <row r="7" ht="13.5" spans="1:3">
      <c r="A7" s="8" t="s">
        <v>94</v>
      </c>
      <c r="C7">
        <v>284</v>
      </c>
    </row>
    <row r="8" spans="1:1">
      <c r="A8" s="4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E9" sqref="E9"/>
    </sheetView>
  </sheetViews>
  <sheetFormatPr defaultColWidth="9.14285714285714" defaultRowHeight="12.75" outlineLevelRow="1"/>
  <sheetData>
    <row r="1" spans="1:22">
      <c r="A1" s="1" t="s">
        <v>96</v>
      </c>
      <c r="B1" s="1" t="s">
        <v>97</v>
      </c>
      <c r="C1" s="1" t="s">
        <v>98</v>
      </c>
      <c r="D1" s="1" t="s">
        <v>47</v>
      </c>
      <c r="E1" s="1" t="s">
        <v>50</v>
      </c>
      <c r="F1" s="1" t="s">
        <v>54</v>
      </c>
      <c r="G1" s="1" t="s">
        <v>55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105</v>
      </c>
      <c r="O1" s="1" t="s">
        <v>106</v>
      </c>
      <c r="P1" s="1" t="s">
        <v>107</v>
      </c>
      <c r="Q1" s="1" t="s">
        <v>108</v>
      </c>
      <c r="R1" s="1" t="s">
        <v>109</v>
      </c>
      <c r="S1" s="1" t="s">
        <v>110</v>
      </c>
      <c r="T1" s="1" t="s">
        <v>111</v>
      </c>
      <c r="U1" s="1" t="s">
        <v>112</v>
      </c>
      <c r="V1" s="1" t="s">
        <v>113</v>
      </c>
    </row>
    <row r="2" spans="1:22">
      <c r="A2" s="2" t="s">
        <v>70</v>
      </c>
      <c r="B2" s="2" t="s">
        <v>78</v>
      </c>
      <c r="C2" s="2" t="s">
        <v>114</v>
      </c>
      <c r="D2" s="2" t="s">
        <v>75</v>
      </c>
      <c r="E2" s="2" t="s">
        <v>77</v>
      </c>
      <c r="F2" s="2" t="s">
        <v>79</v>
      </c>
      <c r="G2" s="2" t="s">
        <v>80</v>
      </c>
      <c r="H2" s="2" t="s">
        <v>115</v>
      </c>
      <c r="I2" s="2" t="s">
        <v>116</v>
      </c>
      <c r="J2" s="2" t="s">
        <v>117</v>
      </c>
      <c r="K2" s="2" t="s">
        <v>116</v>
      </c>
      <c r="L2" s="2" t="s">
        <v>116</v>
      </c>
      <c r="M2" s="2" t="s">
        <v>118</v>
      </c>
      <c r="N2" s="2" t="s">
        <v>118</v>
      </c>
      <c r="O2" s="2" t="s">
        <v>119</v>
      </c>
      <c r="P2" s="2" t="s">
        <v>120</v>
      </c>
      <c r="Q2" s="2" t="s">
        <v>121</v>
      </c>
      <c r="R2" s="2" t="s">
        <v>122</v>
      </c>
      <c r="S2" s="2" t="s">
        <v>72</v>
      </c>
      <c r="T2" s="2" t="s">
        <v>34</v>
      </c>
      <c r="U2" s="2" t="s">
        <v>123</v>
      </c>
      <c r="V2" s="2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2023-04-07T06:16:07Z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24CF5E9CB8C54BB4AA2A40C9BE1211D3_12</vt:lpwstr>
  </property>
</Properties>
</file>