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对账!$1:$24</definedName>
  </definedNames>
  <calcPr calcId="144525"/>
</workbook>
</file>

<file path=xl/sharedStrings.xml><?xml version="1.0" encoding="utf-8"?>
<sst xmlns="http://schemas.openxmlformats.org/spreadsheetml/2006/main" count="396" uniqueCount="180">
  <si>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</si>
  <si>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</si>
  <si>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</si>
  <si>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</si>
  <si>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</si>
  <si>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</si>
  <si>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</si>
  <si>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</si>
  <si>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</si>
  <si>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</si>
  <si>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</si>
  <si>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</si>
  <si>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</si>
  <si>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</si>
  <si>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</si>
  <si>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</si>
  <si>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</si>
  <si>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</si>
  <si>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</si>
  <si>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</si>
  <si>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</si>
  <si>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</si>
  <si>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</si>
  <si>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</si>
  <si>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</si>
  <si>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999222982031884	</t>
  </si>
  <si>
    <t>Ctrip</t>
  </si>
  <si>
    <t>正常</t>
  </si>
  <si>
    <t>[梅州]梅州白天鹅迎宾馆(100697959)</t>
  </si>
  <si>
    <t>商务城景大床房&lt;超值特惠&gt;&lt;双人入住&gt;&lt;日历房套餐高价值&gt;&lt;单早&gt;&lt;新酒店礼盒&gt;</t>
  </si>
  <si>
    <t>CNY</t>
  </si>
  <si>
    <t>卜哲明</t>
  </si>
  <si>
    <t>CA363230407CNY</t>
  </si>
  <si>
    <t>未提现</t>
  </si>
  <si>
    <t>携程开票</t>
  </si>
  <si>
    <t xml:space="preserve">	</t>
  </si>
  <si>
    <t xml:space="preserve">999223073812960	</t>
  </si>
  <si>
    <t>[香港]香港九龙海逸君绰酒店(Harbour Grand Kowloon)(17095949)</t>
  </si>
  <si>
    <t>高级客房(至少提前5天预订)&lt;双人入住&gt;&lt;内宾&gt;&lt;无早&gt;</t>
  </si>
  <si>
    <t>YAN/MIN</t>
  </si>
  <si>
    <t xml:space="preserve">3106735	</t>
  </si>
  <si>
    <t xml:space="preserve">999223083188894	</t>
  </si>
  <si>
    <t>[香港]香港港岛海逸君绰酒店(Harbour Grand Hong Kong)(17081023)</t>
  </si>
  <si>
    <t>豪华海景客房(至少连住2晚及以上)&lt;双人入住&gt;&lt;内宾&gt;&lt;无早&gt;</t>
  </si>
  <si>
    <t>GUO/MENGXIN</t>
  </si>
  <si>
    <t xml:space="preserve">3108746	</t>
  </si>
  <si>
    <t xml:space="preserve">999223164029140	</t>
  </si>
  <si>
    <t>商务江景大床房&lt;特惠专享&gt;&lt;双人入住&gt;&lt;日历房套餐高价值&gt;&lt;双早&gt;&lt;新酒店礼盒&gt;</t>
  </si>
  <si>
    <t>刘梅芳</t>
  </si>
  <si>
    <t xml:space="preserve">999223164065377	</t>
  </si>
  <si>
    <t>商务江景大床房&lt;超值特惠&gt;&lt;双人入住&gt;&lt;日历房套餐高价值&gt;&lt;单早&gt;&lt;新酒店礼盒&gt;</t>
  </si>
  <si>
    <t>刘海滨</t>
  </si>
  <si>
    <t xml:space="preserve">999223164399450	</t>
  </si>
  <si>
    <t>[香港]香港广易商务宾馆(家庭旅馆)(WIDE EVER HOSTEL)(2981749)</t>
  </si>
  <si>
    <t>大床房&lt;特惠专享&gt;&lt;双人入住&gt;&lt;无早&gt;</t>
  </si>
  <si>
    <t>Xu/XiaoLing</t>
  </si>
  <si>
    <t xml:space="preserve">3128912	</t>
  </si>
  <si>
    <t xml:space="preserve">Xu XiaoLing	</t>
  </si>
  <si>
    <t xml:space="preserve">999223164460376	</t>
  </si>
  <si>
    <t>标准双床房&lt;特惠专享&gt;&lt;双人入住&gt;&lt;无早&gt;</t>
  </si>
  <si>
    <t>Sun/MinZhi</t>
  </si>
  <si>
    <t xml:space="preserve">3128935	</t>
  </si>
  <si>
    <t xml:space="preserve">acknowledge	</t>
  </si>
  <si>
    <t xml:space="preserve">999223199939864	</t>
  </si>
  <si>
    <t>[香港]香港弥敦酒店(Nathan Hotel)(10105446)</t>
  </si>
  <si>
    <t>卓智精选双床房&lt;双人入住&gt;&lt;内宾&gt;&lt;预付&gt;&lt;无早&gt;</t>
  </si>
  <si>
    <t>Shao/Qingkun</t>
  </si>
  <si>
    <t xml:space="preserve">3138933	</t>
  </si>
  <si>
    <t xml:space="preserve">9153078367268	</t>
  </si>
  <si>
    <t xml:space="preserve">999223255466485	</t>
  </si>
  <si>
    <t>[香港]香港丽豪酒店(Regal Riverside Hotel)(2921366)</t>
  </si>
  <si>
    <t>高级客房&lt;双人入住&gt;&lt;内宾&gt;&lt;预付&gt;&lt;无早&gt;</t>
  </si>
  <si>
    <t>DI/QIAN,WEN/YANYIU</t>
  </si>
  <si>
    <t xml:space="preserve">3153417	</t>
  </si>
  <si>
    <t xml:space="preserve">10887861	</t>
  </si>
  <si>
    <t xml:space="preserve">999223269935986	</t>
  </si>
  <si>
    <t>[香港]香港美丽华酒店(The Mira Hong Kong)(979073)</t>
  </si>
  <si>
    <t>园景大床房&lt;双人入住&gt;&lt;内宾&gt;&lt;预付&gt;&lt;无早&gt;</t>
  </si>
  <si>
    <t>SU/XIANGDONG</t>
  </si>
  <si>
    <t xml:space="preserve">3156698	</t>
  </si>
  <si>
    <t xml:space="preserve">9148236661433	</t>
  </si>
  <si>
    <t xml:space="preserve">23288784038	</t>
  </si>
  <si>
    <t>Chen/Weihuang</t>
  </si>
  <si>
    <t xml:space="preserve">3160613	</t>
  </si>
  <si>
    <t xml:space="preserve">999223298419166	</t>
  </si>
  <si>
    <t>四人房&lt;特惠专享&gt;&lt;四人入住&gt;&lt;无早&gt;</t>
  </si>
  <si>
    <t>LI/YONGQIANG,TAN/SHANSHAN,LI/RUSHI</t>
  </si>
  <si>
    <t xml:space="preserve">3162737	</t>
  </si>
  <si>
    <t>，</t>
  </si>
  <si>
    <t>999222982031884</t>
  </si>
  <si>
    <t>202303021050190021</t>
  </si>
  <si>
    <t>999223164029140</t>
  </si>
  <si>
    <t>202303131251390076</t>
  </si>
  <si>
    <t>999223164065377</t>
  </si>
  <si>
    <t>202303131300220076</t>
  </si>
  <si>
    <t>A230407100527481</t>
  </si>
  <si>
    <t>A230407100856481</t>
  </si>
  <si>
    <t>房集：i230407100219 1325.8元</t>
  </si>
  <si>
    <t>CNY / HKD 当前参考汇率: 1.140197599</t>
  </si>
  <si>
    <t>总计： 13595.33 CNY/
15501.36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</si>
  <si>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</si>
  <si>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</si>
  <si>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</si>
  <si>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</si>
  <si>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</si>
  <si>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</si>
  <si>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</si>
  <si>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</si>
  <si>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</si>
  <si>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</si>
  <si>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</si>
  <si>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</si>
  <si>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</si>
  <si>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</si>
  <si>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</si>
  <si>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</si>
  <si>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</si>
  <si>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</si>
  <si>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</si>
  <si>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2023-03-21</t>
  </si>
  <si>
    <t>3160613</t>
  </si>
  <si>
    <t>香港丽豪酒店</t>
  </si>
  <si>
    <t>Chen Weihuang</t>
  </si>
  <si>
    <t>2023-03-22</t>
  </si>
  <si>
    <t>2023-03-23</t>
  </si>
  <si>
    <t>退房日周结</t>
  </si>
  <si>
    <t>734.12</t>
  </si>
  <si>
    <t>RMB</t>
  </si>
  <si>
    <t>0</t>
  </si>
  <si>
    <t>0.00</t>
  </si>
  <si>
    <t>携程国内直连(DD)</t>
  </si>
  <si>
    <t>01.011249</t>
  </si>
  <si>
    <t>2023-03-21 17:22:27</t>
  </si>
  <si>
    <t>否</t>
  </si>
  <si>
    <t>汇智国际旅游发展有限公司</t>
  </si>
  <si>
    <t>直连</t>
  </si>
  <si>
    <t>中国</t>
  </si>
  <si>
    <t>2023-03-19</t>
  </si>
  <si>
    <t>3153417</t>
  </si>
  <si>
    <t>DI QIAN,WEN YANYIU</t>
  </si>
  <si>
    <t>608.51</t>
  </si>
  <si>
    <t>2023-03-19 08:11:45</t>
  </si>
  <si>
    <t>2023-03-13</t>
  </si>
  <si>
    <t>3128935</t>
  </si>
  <si>
    <t>香港广易商务宾馆(家庭旅馆)</t>
  </si>
  <si>
    <t>Sun MinZhi</t>
  </si>
  <si>
    <t>2023-03-20</t>
  </si>
  <si>
    <t>918.00</t>
  </si>
  <si>
    <t>2023-03-13 13:27:53</t>
  </si>
  <si>
    <t>直采</t>
  </si>
  <si>
    <t>3128912</t>
  </si>
  <si>
    <t>Xu XiaoLing</t>
  </si>
  <si>
    <t>2023-03-13 13:21:49</t>
  </si>
  <si>
    <t>2023-03-15</t>
  </si>
  <si>
    <t>3138933</t>
  </si>
  <si>
    <t>香港弥敦酒店</t>
  </si>
  <si>
    <t>Shao Qingkun</t>
  </si>
  <si>
    <t>1154.60</t>
  </si>
  <si>
    <t>2023-03-15 20:30:19</t>
  </si>
  <si>
    <t>2023-03-08</t>
  </si>
  <si>
    <t>3108746</t>
  </si>
  <si>
    <t>香港港岛海逸君绰酒店</t>
  </si>
  <si>
    <t>GUO MENGXIN</t>
  </si>
  <si>
    <t>2332.00</t>
  </si>
  <si>
    <t>2023-03-08 21:16:30</t>
  </si>
  <si>
    <t>3156698</t>
  </si>
  <si>
    <t>香港美丽华酒店</t>
  </si>
  <si>
    <t>SU XIANGDONG</t>
  </si>
  <si>
    <t>2896.50</t>
  </si>
  <si>
    <t>2023-03-20 11:53:13</t>
  </si>
  <si>
    <t>3162737</t>
  </si>
  <si>
    <t>LI YONGQIANG,TAN SHANSHAN,LI RUSHI</t>
  </si>
  <si>
    <t>397.80</t>
  </si>
  <si>
    <t>2023-03-22 11:32:07</t>
  </si>
  <si>
    <t>2023-03-07</t>
  </si>
  <si>
    <t>3106735</t>
  </si>
  <si>
    <t>香港九龙海逸君绰酒店</t>
  </si>
  <si>
    <t>YAN MIN</t>
  </si>
  <si>
    <t>2310.00</t>
  </si>
  <si>
    <t>2023-03-08 20:46:00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</si>
</sst>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31</xdr:row>
      <xdr:rowOff>0</xdr:rowOff>
    </xdr:from>
    <xdr:to>
      <xdr:col>14</xdr:col>
      <xdr:colOff>552450</xdr:colOff>
      <xdr:row>61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0668000" cy="5153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45006</v>
      </c>
      <c r="G2" s="6">
        <v>45008</v>
      </c>
      <c r="H2" s="4">
        <v>1</v>
      </c>
      <c r="I2" s="4">
        <v>2</v>
      </c>
      <c r="J2" s="4">
        <v>2</v>
      </c>
      <c r="K2" s="4" t="s">
        <v>30</v>
      </c>
      <c r="L2" s="4">
        <v>641.2</v>
      </c>
      <c r="M2" s="4">
        <v>641.2</v>
      </c>
      <c r="N2" s="4" t="s">
        <v>31</v>
      </c>
      <c r="O2" s="4" t="s">
        <v>32</v>
      </c>
      <c r="P2" s="4" t="s">
        <v>33</v>
      </c>
      <c r="Q2" s="4">
        <v>0</v>
      </c>
      <c r="R2" s="7">
        <v>44987</v>
      </c>
      <c r="S2" s="6">
        <v>45023</v>
      </c>
      <c r="T2" s="4" t="s">
        <v>34</v>
      </c>
      <c r="U2" s="4">
        <v>641.2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45006</v>
      </c>
      <c r="G3" s="6">
        <v>45008</v>
      </c>
      <c r="H3" s="4">
        <v>1</v>
      </c>
      <c r="I3" s="4">
        <v>2</v>
      </c>
      <c r="J3" s="4">
        <v>2</v>
      </c>
      <c r="K3" s="4" t="s">
        <v>30</v>
      </c>
      <c r="L3" s="4">
        <v>2310</v>
      </c>
      <c r="M3" s="4">
        <v>2310</v>
      </c>
      <c r="N3" s="4" t="s">
        <v>39</v>
      </c>
      <c r="O3" s="4" t="s">
        <v>32</v>
      </c>
      <c r="P3" s="4" t="s">
        <v>33</v>
      </c>
      <c r="Q3" s="4">
        <v>0</v>
      </c>
      <c r="R3" s="7">
        <v>44992</v>
      </c>
      <c r="S3" s="6">
        <v>45023</v>
      </c>
      <c r="T3" s="4" t="s">
        <v>34</v>
      </c>
      <c r="U3" s="4">
        <v>2310</v>
      </c>
      <c r="V3" s="4">
        <v>0</v>
      </c>
      <c r="W3" s="4">
        <v>0</v>
      </c>
      <c r="X3" s="4" t="s">
        <v>40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45006</v>
      </c>
      <c r="G4" s="6">
        <v>45008</v>
      </c>
      <c r="H4" s="4">
        <v>1</v>
      </c>
      <c r="I4" s="4">
        <v>2</v>
      </c>
      <c r="J4" s="4">
        <v>2</v>
      </c>
      <c r="K4" s="4" t="s">
        <v>30</v>
      </c>
      <c r="L4" s="4">
        <v>2332</v>
      </c>
      <c r="M4" s="4">
        <v>2332</v>
      </c>
      <c r="N4" s="4" t="s">
        <v>44</v>
      </c>
      <c r="O4" s="4" t="s">
        <v>32</v>
      </c>
      <c r="P4" s="4" t="s">
        <v>33</v>
      </c>
      <c r="Q4" s="4">
        <v>0</v>
      </c>
      <c r="R4" s="7">
        <v>44993</v>
      </c>
      <c r="S4" s="6">
        <v>45023</v>
      </c>
      <c r="T4" s="4" t="s">
        <v>34</v>
      </c>
      <c r="U4" s="4">
        <v>2332</v>
      </c>
      <c r="V4" s="4">
        <v>0</v>
      </c>
      <c r="W4" s="4">
        <v>0</v>
      </c>
      <c r="X4" s="4" t="s">
        <v>45</v>
      </c>
      <c r="Y4" s="4" t="s">
        <v>35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28</v>
      </c>
      <c r="E5" s="4" t="s">
        <v>47</v>
      </c>
      <c r="F5" s="6">
        <v>45007</v>
      </c>
      <c r="G5" s="6">
        <v>45008</v>
      </c>
      <c r="H5" s="4">
        <v>1</v>
      </c>
      <c r="I5" s="4">
        <v>1</v>
      </c>
      <c r="J5" s="4">
        <v>1</v>
      </c>
      <c r="K5" s="4" t="s">
        <v>30</v>
      </c>
      <c r="L5" s="4">
        <v>355.6</v>
      </c>
      <c r="M5" s="4">
        <v>355.6</v>
      </c>
      <c r="N5" s="4" t="s">
        <v>48</v>
      </c>
      <c r="O5" s="4" t="s">
        <v>32</v>
      </c>
      <c r="P5" s="4" t="s">
        <v>33</v>
      </c>
      <c r="Q5" s="4">
        <v>0</v>
      </c>
      <c r="R5" s="7">
        <v>44998</v>
      </c>
      <c r="S5" s="6">
        <v>45023</v>
      </c>
      <c r="T5" s="4" t="s">
        <v>34</v>
      </c>
      <c r="U5" s="4">
        <v>355.6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28</v>
      </c>
      <c r="E6" s="4" t="s">
        <v>50</v>
      </c>
      <c r="F6" s="6">
        <v>45007</v>
      </c>
      <c r="G6" s="6">
        <v>45008</v>
      </c>
      <c r="H6" s="4">
        <v>1</v>
      </c>
      <c r="I6" s="4">
        <v>1</v>
      </c>
      <c r="J6" s="4">
        <v>1</v>
      </c>
      <c r="K6" s="4" t="s">
        <v>30</v>
      </c>
      <c r="L6" s="4">
        <v>329</v>
      </c>
      <c r="M6" s="4">
        <v>329</v>
      </c>
      <c r="N6" s="4" t="s">
        <v>51</v>
      </c>
      <c r="O6" s="4" t="s">
        <v>32</v>
      </c>
      <c r="P6" s="4" t="s">
        <v>33</v>
      </c>
      <c r="Q6" s="4">
        <v>0</v>
      </c>
      <c r="R6" s="7">
        <v>44998</v>
      </c>
      <c r="S6" s="6">
        <v>45023</v>
      </c>
      <c r="T6" s="4" t="s">
        <v>34</v>
      </c>
      <c r="U6" s="4">
        <v>329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53</v>
      </c>
      <c r="E7" s="4" t="s">
        <v>54</v>
      </c>
      <c r="F7" s="6">
        <v>45005</v>
      </c>
      <c r="G7" s="6">
        <v>45008</v>
      </c>
      <c r="H7" s="4">
        <v>1</v>
      </c>
      <c r="I7" s="4">
        <v>3</v>
      </c>
      <c r="J7" s="4">
        <v>3</v>
      </c>
      <c r="K7" s="4" t="s">
        <v>30</v>
      </c>
      <c r="L7" s="4">
        <v>918</v>
      </c>
      <c r="M7" s="4">
        <v>918</v>
      </c>
      <c r="N7" s="4" t="s">
        <v>55</v>
      </c>
      <c r="O7" s="4" t="s">
        <v>32</v>
      </c>
      <c r="P7" s="4" t="s">
        <v>33</v>
      </c>
      <c r="Q7" s="4">
        <v>0</v>
      </c>
      <c r="R7" s="7">
        <v>44998</v>
      </c>
      <c r="S7" s="6">
        <v>45023</v>
      </c>
      <c r="T7" s="4" t="s">
        <v>34</v>
      </c>
      <c r="U7" s="4">
        <v>918</v>
      </c>
      <c r="V7" s="4">
        <v>0</v>
      </c>
      <c r="W7" s="4">
        <v>0</v>
      </c>
      <c r="X7" s="4" t="s">
        <v>56</v>
      </c>
      <c r="Y7" s="4" t="s">
        <v>57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53</v>
      </c>
      <c r="E8" s="4" t="s">
        <v>59</v>
      </c>
      <c r="F8" s="6">
        <v>45005</v>
      </c>
      <c r="G8" s="6">
        <v>45008</v>
      </c>
      <c r="H8" s="4">
        <v>1</v>
      </c>
      <c r="I8" s="4">
        <v>3</v>
      </c>
      <c r="J8" s="4">
        <v>3</v>
      </c>
      <c r="K8" s="4" t="s">
        <v>30</v>
      </c>
      <c r="L8" s="4">
        <v>918</v>
      </c>
      <c r="M8" s="4">
        <v>918</v>
      </c>
      <c r="N8" s="4" t="s">
        <v>60</v>
      </c>
      <c r="O8" s="4" t="s">
        <v>32</v>
      </c>
      <c r="P8" s="4" t="s">
        <v>33</v>
      </c>
      <c r="Q8" s="4">
        <v>0</v>
      </c>
      <c r="R8" s="7">
        <v>44998</v>
      </c>
      <c r="S8" s="6">
        <v>45023</v>
      </c>
      <c r="T8" s="4" t="s">
        <v>34</v>
      </c>
      <c r="U8" s="4">
        <v>918</v>
      </c>
      <c r="V8" s="4">
        <v>0</v>
      </c>
      <c r="W8" s="4">
        <v>0</v>
      </c>
      <c r="X8" s="4" t="s">
        <v>61</v>
      </c>
      <c r="Y8" s="4" t="s">
        <v>62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64</v>
      </c>
      <c r="E9" s="4" t="s">
        <v>65</v>
      </c>
      <c r="F9" s="6">
        <v>45007</v>
      </c>
      <c r="G9" s="6">
        <v>45008</v>
      </c>
      <c r="H9" s="4">
        <v>1</v>
      </c>
      <c r="I9" s="4">
        <v>1</v>
      </c>
      <c r="J9" s="4">
        <v>1</v>
      </c>
      <c r="K9" s="4" t="s">
        <v>30</v>
      </c>
      <c r="L9" s="4">
        <v>1154.6</v>
      </c>
      <c r="M9" s="4">
        <v>1154.6</v>
      </c>
      <c r="N9" s="4" t="s">
        <v>66</v>
      </c>
      <c r="O9" s="4" t="s">
        <v>32</v>
      </c>
      <c r="P9" s="4" t="s">
        <v>33</v>
      </c>
      <c r="Q9" s="4">
        <v>0</v>
      </c>
      <c r="R9" s="7">
        <v>45000</v>
      </c>
      <c r="S9" s="6">
        <v>45023</v>
      </c>
      <c r="T9" s="4" t="s">
        <v>34</v>
      </c>
      <c r="U9" s="4">
        <v>1154.6</v>
      </c>
      <c r="V9" s="4">
        <v>0</v>
      </c>
      <c r="W9" s="4">
        <v>0</v>
      </c>
      <c r="X9" s="4" t="s">
        <v>67</v>
      </c>
      <c r="Y9" s="4" t="s">
        <v>68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71</v>
      </c>
      <c r="F10" s="6">
        <v>45007</v>
      </c>
      <c r="G10" s="6">
        <v>45008</v>
      </c>
      <c r="H10" s="4">
        <v>1</v>
      </c>
      <c r="I10" s="4">
        <v>1</v>
      </c>
      <c r="J10" s="4">
        <v>1</v>
      </c>
      <c r="K10" s="4" t="s">
        <v>30</v>
      </c>
      <c r="L10" s="4">
        <v>608.51</v>
      </c>
      <c r="M10" s="4">
        <v>608.51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45004</v>
      </c>
      <c r="S10" s="6">
        <v>45023</v>
      </c>
      <c r="T10" s="4" t="s">
        <v>34</v>
      </c>
      <c r="U10" s="4">
        <v>608.51</v>
      </c>
      <c r="V10" s="4">
        <v>0</v>
      </c>
      <c r="W10" s="4">
        <v>0</v>
      </c>
      <c r="X10" s="4" t="s">
        <v>73</v>
      </c>
      <c r="Y10" s="4" t="s">
        <v>74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45007</v>
      </c>
      <c r="G11" s="6">
        <v>45008</v>
      </c>
      <c r="H11" s="4">
        <v>1</v>
      </c>
      <c r="I11" s="4">
        <v>1</v>
      </c>
      <c r="J11" s="4">
        <v>1</v>
      </c>
      <c r="K11" s="4" t="s">
        <v>30</v>
      </c>
      <c r="L11" s="4">
        <v>2896.5</v>
      </c>
      <c r="M11" s="4">
        <v>2896.5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45005</v>
      </c>
      <c r="S11" s="6">
        <v>45023</v>
      </c>
      <c r="T11" s="4" t="s">
        <v>34</v>
      </c>
      <c r="U11" s="4">
        <v>2896.5</v>
      </c>
      <c r="V11" s="4">
        <v>0</v>
      </c>
      <c r="W11" s="4">
        <v>0</v>
      </c>
      <c r="X11" s="4" t="s">
        <v>79</v>
      </c>
      <c r="Y11" s="4" t="s">
        <v>80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70</v>
      </c>
      <c r="E12" s="4" t="s">
        <v>71</v>
      </c>
      <c r="F12" s="6">
        <v>45007</v>
      </c>
      <c r="G12" s="6">
        <v>45008</v>
      </c>
      <c r="H12" s="4">
        <v>1</v>
      </c>
      <c r="I12" s="4">
        <v>1</v>
      </c>
      <c r="J12" s="4">
        <v>1</v>
      </c>
      <c r="K12" s="4" t="s">
        <v>30</v>
      </c>
      <c r="L12" s="4">
        <v>734.12</v>
      </c>
      <c r="M12" s="4">
        <v>734.12</v>
      </c>
      <c r="N12" s="4" t="s">
        <v>82</v>
      </c>
      <c r="O12" s="4" t="s">
        <v>32</v>
      </c>
      <c r="P12" s="4" t="s">
        <v>33</v>
      </c>
      <c r="Q12" s="4">
        <v>0</v>
      </c>
      <c r="R12" s="7">
        <v>45006.0000115741</v>
      </c>
      <c r="S12" s="6">
        <v>45023</v>
      </c>
      <c r="T12" s="4" t="s">
        <v>34</v>
      </c>
      <c r="U12" s="4">
        <v>734.12</v>
      </c>
      <c r="V12" s="4">
        <v>0</v>
      </c>
      <c r="W12" s="4">
        <v>0</v>
      </c>
      <c r="X12" s="4" t="s">
        <v>83</v>
      </c>
      <c r="Y12" s="4" t="s">
        <v>35</v>
      </c>
    </row>
    <row r="13" s="4" customFormat="1" spans="1:25">
      <c r="A13" s="4" t="s">
        <v>84</v>
      </c>
      <c r="B13" s="4" t="s">
        <v>26</v>
      </c>
      <c r="C13" s="4" t="s">
        <v>27</v>
      </c>
      <c r="D13" s="4" t="s">
        <v>53</v>
      </c>
      <c r="E13" s="4" t="s">
        <v>85</v>
      </c>
      <c r="F13" s="6">
        <v>45007</v>
      </c>
      <c r="G13" s="6">
        <v>45008</v>
      </c>
      <c r="H13" s="4">
        <v>1</v>
      </c>
      <c r="I13" s="4">
        <v>1</v>
      </c>
      <c r="J13" s="4">
        <v>1</v>
      </c>
      <c r="K13" s="4" t="s">
        <v>30</v>
      </c>
      <c r="L13" s="4">
        <v>397.8</v>
      </c>
      <c r="M13" s="4">
        <v>397.8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45007</v>
      </c>
      <c r="S13" s="6">
        <v>45023</v>
      </c>
      <c r="T13" s="4" t="s">
        <v>34</v>
      </c>
      <c r="U13" s="4">
        <v>397.8</v>
      </c>
      <c r="V13" s="4">
        <v>0</v>
      </c>
      <c r="W13" s="4">
        <v>0</v>
      </c>
      <c r="X13" s="4" t="s">
        <v>87</v>
      </c>
      <c r="Y13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4"/>
  <sheetViews>
    <sheetView tabSelected="1" workbookViewId="0">
      <selection activeCell="C18" sqref="C18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88</v>
      </c>
    </row>
    <row r="2" s="4" customFormat="1" hidden="1" spans="1:10">
      <c r="A2" s="8" t="s">
        <v>89</v>
      </c>
      <c r="B2" s="6">
        <v>45006</v>
      </c>
      <c r="C2" s="6">
        <v>45008</v>
      </c>
      <c r="D2" s="4">
        <v>641.2</v>
      </c>
      <c r="E2" s="4">
        <v>641.2</v>
      </c>
      <c r="F2" s="9" t="s">
        <v>90</v>
      </c>
      <c r="G2" s="4">
        <f>D2-E2</f>
        <v>0</v>
      </c>
      <c r="H2" s="4" t="str">
        <f>$H$1&amp;F2</f>
        <v>，202303021050190021</v>
      </c>
      <c r="I2" s="4" t="e">
        <f>VLOOKUP(A2,HOP!A:U,21,0)</f>
        <v>#N/A</v>
      </c>
      <c r="J2" s="4">
        <v>3.2</v>
      </c>
    </row>
    <row r="3" s="4" customFormat="1" hidden="1" spans="1:9">
      <c r="A3" s="5">
        <v>999223073812960</v>
      </c>
      <c r="B3" s="6">
        <v>45006</v>
      </c>
      <c r="C3" s="6">
        <v>45008</v>
      </c>
      <c r="D3" s="4">
        <v>2310</v>
      </c>
      <c r="E3" s="4" t="str">
        <f>VLOOKUP(A3,HOP!A:L,12,0)</f>
        <v>2310.00</v>
      </c>
      <c r="F3" s="4" t="str">
        <f>VLOOKUP(A3,HOP!A:C,3,0)</f>
        <v>3106735</v>
      </c>
      <c r="G3" s="4">
        <f t="shared" ref="G3:G13" si="0">D3-E3</f>
        <v>0</v>
      </c>
      <c r="H3" s="4" t="str">
        <f t="shared" ref="H3:H13" si="1">$H$1&amp;F3</f>
        <v>，3106735</v>
      </c>
      <c r="I3" s="4" t="str">
        <f>VLOOKUP(A3,HOP!A:U,21,0)</f>
        <v>直采</v>
      </c>
    </row>
    <row r="4" s="4" customFormat="1" hidden="1" spans="1:9">
      <c r="A4" s="5">
        <v>999223083188894</v>
      </c>
      <c r="B4" s="6">
        <v>45006</v>
      </c>
      <c r="C4" s="6">
        <v>45008</v>
      </c>
      <c r="D4" s="4">
        <v>2332</v>
      </c>
      <c r="E4" s="4" t="str">
        <f>VLOOKUP(A4,HOP!A:L,12,0)</f>
        <v>2332.00</v>
      </c>
      <c r="F4" s="4" t="str">
        <f>VLOOKUP(A4,HOP!A:C,3,0)</f>
        <v>3108746</v>
      </c>
      <c r="G4" s="4">
        <f t="shared" si="0"/>
        <v>0</v>
      </c>
      <c r="H4" s="4" t="str">
        <f t="shared" si="1"/>
        <v>，3108746</v>
      </c>
      <c r="I4" s="4" t="str">
        <f>VLOOKUP(A4,HOP!A:U,21,0)</f>
        <v>直采</v>
      </c>
    </row>
    <row r="5" s="4" customFormat="1" hidden="1" spans="1:10">
      <c r="A5" s="8" t="s">
        <v>91</v>
      </c>
      <c r="B5" s="6">
        <v>45007</v>
      </c>
      <c r="C5" s="6">
        <v>45008</v>
      </c>
      <c r="D5" s="4">
        <v>355.6</v>
      </c>
      <c r="E5" s="4">
        <v>355.6</v>
      </c>
      <c r="F5" s="9" t="s">
        <v>92</v>
      </c>
      <c r="G5" s="4">
        <f t="shared" si="0"/>
        <v>0</v>
      </c>
      <c r="H5" s="4" t="str">
        <f t="shared" si="1"/>
        <v>，202303131251390076</v>
      </c>
      <c r="I5" s="4" t="e">
        <f>VLOOKUP(A5,HOP!A:U,21,0)</f>
        <v>#N/A</v>
      </c>
      <c r="J5" s="4">
        <v>3.13</v>
      </c>
    </row>
    <row r="6" s="4" customFormat="1" hidden="1" spans="1:10">
      <c r="A6" s="8" t="s">
        <v>93</v>
      </c>
      <c r="B6" s="6">
        <v>45007</v>
      </c>
      <c r="C6" s="6">
        <v>45008</v>
      </c>
      <c r="D6" s="4">
        <v>329</v>
      </c>
      <c r="E6" s="4">
        <v>329</v>
      </c>
      <c r="F6" s="9" t="s">
        <v>94</v>
      </c>
      <c r="G6" s="4">
        <f t="shared" si="0"/>
        <v>0</v>
      </c>
      <c r="H6" s="4" t="str">
        <f t="shared" si="1"/>
        <v>，202303131300220076</v>
      </c>
      <c r="I6" s="4" t="e">
        <f>VLOOKUP(A6,HOP!A:U,21,0)</f>
        <v>#N/A</v>
      </c>
      <c r="J6" s="4">
        <v>3.13</v>
      </c>
    </row>
    <row r="7" s="4" customFormat="1" hidden="1" spans="1:9">
      <c r="A7" s="5">
        <v>999223164399450</v>
      </c>
      <c r="B7" s="6">
        <v>45005</v>
      </c>
      <c r="C7" s="6">
        <v>45008</v>
      </c>
      <c r="D7" s="4">
        <v>918</v>
      </c>
      <c r="E7" s="4" t="str">
        <f>VLOOKUP(A7,HOP!A:L,12,0)</f>
        <v>918.00</v>
      </c>
      <c r="F7" s="4" t="str">
        <f>VLOOKUP(A7,HOP!A:C,3,0)</f>
        <v>3128912</v>
      </c>
      <c r="G7" s="4">
        <f t="shared" si="0"/>
        <v>0</v>
      </c>
      <c r="H7" s="4" t="str">
        <f t="shared" si="1"/>
        <v>，3128912</v>
      </c>
      <c r="I7" s="4" t="str">
        <f>VLOOKUP(A7,HOP!A:U,21,0)</f>
        <v>直采</v>
      </c>
    </row>
    <row r="8" s="4" customFormat="1" hidden="1" spans="1:9">
      <c r="A8" s="5">
        <v>999223164460376</v>
      </c>
      <c r="B8" s="6">
        <v>45005</v>
      </c>
      <c r="C8" s="6">
        <v>45008</v>
      </c>
      <c r="D8" s="4">
        <v>918</v>
      </c>
      <c r="E8" s="4" t="str">
        <f>VLOOKUP(A8,HOP!A:L,12,0)</f>
        <v>918.00</v>
      </c>
      <c r="F8" s="4" t="str">
        <f>VLOOKUP(A8,HOP!A:C,3,0)</f>
        <v>3128935</v>
      </c>
      <c r="G8" s="4">
        <f t="shared" si="0"/>
        <v>0</v>
      </c>
      <c r="H8" s="4" t="str">
        <f t="shared" si="1"/>
        <v>，3128935</v>
      </c>
      <c r="I8" s="4" t="str">
        <f>VLOOKUP(A8,HOP!A:U,21,0)</f>
        <v>直采</v>
      </c>
    </row>
    <row r="9" s="4" customFormat="1" spans="1:9">
      <c r="A9" s="5">
        <v>999223199939864</v>
      </c>
      <c r="B9" s="6">
        <v>45007</v>
      </c>
      <c r="C9" s="6">
        <v>45008</v>
      </c>
      <c r="D9" s="4">
        <v>1154.6</v>
      </c>
      <c r="E9" s="4" t="str">
        <f>VLOOKUP(A9,HOP!A:L,12,0)</f>
        <v>1154.60</v>
      </c>
      <c r="F9" s="4" t="str">
        <f>VLOOKUP(A9,HOP!A:C,3,0)</f>
        <v>3138933</v>
      </c>
      <c r="G9" s="4">
        <f t="shared" si="0"/>
        <v>0</v>
      </c>
      <c r="H9" s="4" t="str">
        <f t="shared" si="1"/>
        <v>，3138933</v>
      </c>
      <c r="I9" s="4" t="str">
        <f>VLOOKUP(A9,HOP!A:U,21,0)</f>
        <v>直连</v>
      </c>
    </row>
    <row r="10" s="4" customFormat="1" spans="1:9">
      <c r="A10" s="5">
        <v>999223255466485</v>
      </c>
      <c r="B10" s="6">
        <v>45007</v>
      </c>
      <c r="C10" s="6">
        <v>45008</v>
      </c>
      <c r="D10" s="4">
        <v>608.51</v>
      </c>
      <c r="E10" s="4" t="str">
        <f>VLOOKUP(A10,HOP!A:L,12,0)</f>
        <v>608.51</v>
      </c>
      <c r="F10" s="4" t="str">
        <f>VLOOKUP(A10,HOP!A:C,3,0)</f>
        <v>3153417</v>
      </c>
      <c r="G10" s="4">
        <f t="shared" si="0"/>
        <v>0</v>
      </c>
      <c r="H10" s="4" t="str">
        <f t="shared" si="1"/>
        <v>，3153417</v>
      </c>
      <c r="I10" s="4" t="str">
        <f>VLOOKUP(A10,HOP!A:U,21,0)</f>
        <v>直连</v>
      </c>
    </row>
    <row r="11" s="4" customFormat="1" spans="1:9">
      <c r="A11" s="5">
        <v>999223269935986</v>
      </c>
      <c r="B11" s="6">
        <v>45007</v>
      </c>
      <c r="C11" s="6">
        <v>45008</v>
      </c>
      <c r="D11" s="4">
        <v>2896.5</v>
      </c>
      <c r="E11" s="4" t="str">
        <f>VLOOKUP(A11,HOP!A:L,12,0)</f>
        <v>2896.50</v>
      </c>
      <c r="F11" s="4" t="str">
        <f>VLOOKUP(A11,HOP!A:C,3,0)</f>
        <v>3156698</v>
      </c>
      <c r="G11" s="4">
        <f t="shared" si="0"/>
        <v>0</v>
      </c>
      <c r="H11" s="4" t="str">
        <f t="shared" si="1"/>
        <v>，3156698</v>
      </c>
      <c r="I11" s="4" t="str">
        <f>VLOOKUP(A11,HOP!A:U,21,0)</f>
        <v>直连</v>
      </c>
    </row>
    <row r="12" s="4" customFormat="1" spans="1:9">
      <c r="A12" s="5">
        <v>23288784038</v>
      </c>
      <c r="B12" s="6">
        <v>45007</v>
      </c>
      <c r="C12" s="6">
        <v>45008</v>
      </c>
      <c r="D12" s="4">
        <v>734.12</v>
      </c>
      <c r="E12" s="4" t="str">
        <f>VLOOKUP(A12,HOP!A:L,12,0)</f>
        <v>734.12</v>
      </c>
      <c r="F12" s="4" t="str">
        <f>VLOOKUP(A12,HOP!A:C,3,0)</f>
        <v>3160613</v>
      </c>
      <c r="G12" s="4">
        <f t="shared" si="0"/>
        <v>0</v>
      </c>
      <c r="H12" s="4" t="str">
        <f t="shared" si="1"/>
        <v>，3160613</v>
      </c>
      <c r="I12" s="4" t="str">
        <f>VLOOKUP(A12,HOP!A:U,21,0)</f>
        <v>直连</v>
      </c>
    </row>
    <row r="13" s="4" customFormat="1" hidden="1" spans="1:9">
      <c r="A13" s="5">
        <v>999223298419166</v>
      </c>
      <c r="B13" s="6">
        <v>45007</v>
      </c>
      <c r="C13" s="6">
        <v>45008</v>
      </c>
      <c r="D13" s="4">
        <v>397.8</v>
      </c>
      <c r="E13" s="4" t="str">
        <f>VLOOKUP(A13,HOP!A:L,12,0)</f>
        <v>397.80</v>
      </c>
      <c r="F13" s="4" t="str">
        <f>VLOOKUP(A13,HOP!A:C,3,0)</f>
        <v>3162737</v>
      </c>
      <c r="G13" s="4">
        <f t="shared" si="0"/>
        <v>0</v>
      </c>
      <c r="H13" s="4" t="str">
        <f t="shared" si="1"/>
        <v>，3162737</v>
      </c>
      <c r="I13" s="4" t="str">
        <f>VLOOKUP(A13,HOP!A:U,21,0)</f>
        <v>直采</v>
      </c>
    </row>
    <row r="15" spans="4:4">
      <c r="D15" s="4">
        <f>SUM(D2:D14)</f>
        <v>13595.33</v>
      </c>
    </row>
    <row r="20" spans="1:4">
      <c r="A20" s="4" t="s">
        <v>95</v>
      </c>
      <c r="C20" s="4">
        <v>6875.8</v>
      </c>
      <c r="D20" s="4">
        <v>7839.77</v>
      </c>
    </row>
    <row r="21" spans="1:4">
      <c r="A21" s="4" t="s">
        <v>96</v>
      </c>
      <c r="C21" s="4">
        <v>5393.73</v>
      </c>
      <c r="D21" s="4">
        <v>6149.92</v>
      </c>
    </row>
    <row r="22" spans="1:4">
      <c r="A22" s="4" t="s">
        <v>97</v>
      </c>
      <c r="C22" s="4">
        <v>1325.8</v>
      </c>
      <c r="D22" s="4">
        <v>1511.67</v>
      </c>
    </row>
    <row r="23" spans="1:4">
      <c r="A23" s="4" t="s">
        <v>98</v>
      </c>
      <c r="C23" s="4">
        <f>SUBTOTAL(9,C20:C22)</f>
        <v>13595.33</v>
      </c>
      <c r="D23" s="4">
        <f>SUBTOTAL(9,D20:D22)</f>
        <v>15501.36</v>
      </c>
    </row>
    <row r="24" spans="1:1">
      <c r="A24" s="4" t="s">
        <v>99</v>
      </c>
    </row>
  </sheetData>
  <autoFilter ref="A1:XFD24">
    <filterColumn colId="8">
      <filters blank="1"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100</v>
      </c>
      <c r="B1" s="2" t="s">
        <v>101</v>
      </c>
      <c r="C1" s="2" t="s">
        <v>102</v>
      </c>
      <c r="D1" s="2" t="s">
        <v>103</v>
      </c>
      <c r="E1" s="2" t="s">
        <v>13</v>
      </c>
      <c r="F1" s="2" t="s">
        <v>5</v>
      </c>
      <c r="G1" s="2" t="s">
        <v>6</v>
      </c>
      <c r="H1" s="2" t="s">
        <v>104</v>
      </c>
      <c r="I1" s="2" t="s">
        <v>105</v>
      </c>
      <c r="J1" s="2" t="s">
        <v>106</v>
      </c>
      <c r="K1" s="2" t="s">
        <v>107</v>
      </c>
      <c r="L1" s="2" t="s">
        <v>108</v>
      </c>
      <c r="M1" s="2" t="s">
        <v>109</v>
      </c>
      <c r="N1" s="2" t="s">
        <v>110</v>
      </c>
      <c r="O1" s="2" t="s">
        <v>111</v>
      </c>
      <c r="P1" s="2" t="s">
        <v>112</v>
      </c>
      <c r="Q1" s="2" t="s">
        <v>113</v>
      </c>
      <c r="R1" s="2" t="s">
        <v>114</v>
      </c>
      <c r="S1" s="2" t="s">
        <v>115</v>
      </c>
      <c r="T1" s="2" t="s">
        <v>116</v>
      </c>
      <c r="U1" s="2" t="s">
        <v>117</v>
      </c>
      <c r="V1" s="2" t="s">
        <v>118</v>
      </c>
    </row>
    <row r="2" s="1" customFormat="1" spans="1:22">
      <c r="A2" s="3">
        <v>23288784038</v>
      </c>
      <c r="B2" s="1" t="s">
        <v>119</v>
      </c>
      <c r="C2" s="1" t="s">
        <v>120</v>
      </c>
      <c r="D2" s="1" t="s">
        <v>121</v>
      </c>
      <c r="E2" s="1" t="s">
        <v>122</v>
      </c>
      <c r="F2" s="1" t="s">
        <v>123</v>
      </c>
      <c r="G2" s="1" t="s">
        <v>124</v>
      </c>
      <c r="H2" s="1" t="s">
        <v>125</v>
      </c>
      <c r="I2" s="1" t="s">
        <v>126</v>
      </c>
      <c r="J2" s="1" t="s">
        <v>127</v>
      </c>
      <c r="K2" s="1" t="s">
        <v>126</v>
      </c>
      <c r="L2" s="1" t="s">
        <v>126</v>
      </c>
      <c r="M2" s="1" t="s">
        <v>128</v>
      </c>
      <c r="N2" s="1" t="s">
        <v>128</v>
      </c>
      <c r="O2" s="1" t="s">
        <v>129</v>
      </c>
      <c r="P2" s="1" t="s">
        <v>130</v>
      </c>
      <c r="Q2" s="1" t="s">
        <v>131</v>
      </c>
      <c r="R2" s="1" t="s">
        <v>132</v>
      </c>
      <c r="S2" s="1" t="s">
        <v>133</v>
      </c>
      <c r="T2" s="1" t="s">
        <v>134</v>
      </c>
      <c r="U2" s="1" t="s">
        <v>135</v>
      </c>
      <c r="V2" s="1" t="s">
        <v>136</v>
      </c>
    </row>
    <row r="3" s="1" customFormat="1" spans="1:22">
      <c r="A3" s="3">
        <v>999223255466485</v>
      </c>
      <c r="B3" s="1" t="s">
        <v>137</v>
      </c>
      <c r="C3" s="1" t="s">
        <v>138</v>
      </c>
      <c r="D3" s="1" t="s">
        <v>121</v>
      </c>
      <c r="E3" s="1" t="s">
        <v>139</v>
      </c>
      <c r="F3" s="1" t="s">
        <v>123</v>
      </c>
      <c r="G3" s="1" t="s">
        <v>124</v>
      </c>
      <c r="H3" s="1" t="s">
        <v>125</v>
      </c>
      <c r="I3" s="1" t="s">
        <v>140</v>
      </c>
      <c r="J3" s="1" t="s">
        <v>127</v>
      </c>
      <c r="K3" s="1" t="s">
        <v>140</v>
      </c>
      <c r="L3" s="1" t="s">
        <v>140</v>
      </c>
      <c r="M3" s="1" t="s">
        <v>128</v>
      </c>
      <c r="N3" s="1" t="s">
        <v>128</v>
      </c>
      <c r="O3" s="1" t="s">
        <v>129</v>
      </c>
      <c r="P3" s="1" t="s">
        <v>130</v>
      </c>
      <c r="Q3" s="1" t="s">
        <v>131</v>
      </c>
      <c r="R3" s="1" t="s">
        <v>141</v>
      </c>
      <c r="S3" s="1" t="s">
        <v>133</v>
      </c>
      <c r="T3" s="1" t="s">
        <v>134</v>
      </c>
      <c r="U3" s="1" t="s">
        <v>135</v>
      </c>
      <c r="V3" s="1" t="s">
        <v>136</v>
      </c>
    </row>
    <row r="4" s="1" customFormat="1" spans="1:22">
      <c r="A4" s="3">
        <v>999223164460376</v>
      </c>
      <c r="B4" s="1" t="s">
        <v>142</v>
      </c>
      <c r="C4" s="1" t="s">
        <v>143</v>
      </c>
      <c r="D4" s="1" t="s">
        <v>144</v>
      </c>
      <c r="E4" s="1" t="s">
        <v>145</v>
      </c>
      <c r="F4" s="1" t="s">
        <v>146</v>
      </c>
      <c r="G4" s="1" t="s">
        <v>124</v>
      </c>
      <c r="H4" s="1" t="s">
        <v>125</v>
      </c>
      <c r="I4" s="1" t="s">
        <v>147</v>
      </c>
      <c r="J4" s="1" t="s">
        <v>127</v>
      </c>
      <c r="K4" s="1" t="s">
        <v>147</v>
      </c>
      <c r="L4" s="1" t="s">
        <v>147</v>
      </c>
      <c r="M4" s="1" t="s">
        <v>128</v>
      </c>
      <c r="N4" s="1" t="s">
        <v>128</v>
      </c>
      <c r="O4" s="1" t="s">
        <v>129</v>
      </c>
      <c r="P4" s="1" t="s">
        <v>130</v>
      </c>
      <c r="Q4" s="1" t="s">
        <v>131</v>
      </c>
      <c r="R4" s="1" t="s">
        <v>148</v>
      </c>
      <c r="S4" s="1" t="s">
        <v>133</v>
      </c>
      <c r="T4" s="1" t="s">
        <v>134</v>
      </c>
      <c r="U4" s="1" t="s">
        <v>149</v>
      </c>
      <c r="V4" s="1" t="s">
        <v>136</v>
      </c>
    </row>
    <row r="5" s="1" customFormat="1" spans="1:22">
      <c r="A5" s="3">
        <v>999223164399450</v>
      </c>
      <c r="B5" s="1" t="s">
        <v>142</v>
      </c>
      <c r="C5" s="1" t="s">
        <v>150</v>
      </c>
      <c r="D5" s="1" t="s">
        <v>144</v>
      </c>
      <c r="E5" s="1" t="s">
        <v>151</v>
      </c>
      <c r="F5" s="1" t="s">
        <v>146</v>
      </c>
      <c r="G5" s="1" t="s">
        <v>124</v>
      </c>
      <c r="H5" s="1" t="s">
        <v>125</v>
      </c>
      <c r="I5" s="1" t="s">
        <v>147</v>
      </c>
      <c r="J5" s="1" t="s">
        <v>127</v>
      </c>
      <c r="K5" s="1" t="s">
        <v>147</v>
      </c>
      <c r="L5" s="1" t="s">
        <v>147</v>
      </c>
      <c r="M5" s="1" t="s">
        <v>128</v>
      </c>
      <c r="N5" s="1" t="s">
        <v>128</v>
      </c>
      <c r="O5" s="1" t="s">
        <v>129</v>
      </c>
      <c r="P5" s="1" t="s">
        <v>130</v>
      </c>
      <c r="Q5" s="1" t="s">
        <v>131</v>
      </c>
      <c r="R5" s="1" t="s">
        <v>152</v>
      </c>
      <c r="S5" s="1" t="s">
        <v>133</v>
      </c>
      <c r="T5" s="1" t="s">
        <v>134</v>
      </c>
      <c r="U5" s="1" t="s">
        <v>149</v>
      </c>
      <c r="V5" s="1" t="s">
        <v>136</v>
      </c>
    </row>
    <row r="6" s="1" customFormat="1" spans="1:22">
      <c r="A6" s="3">
        <v>999223199939864</v>
      </c>
      <c r="B6" s="1" t="s">
        <v>153</v>
      </c>
      <c r="C6" s="1" t="s">
        <v>154</v>
      </c>
      <c r="D6" s="1" t="s">
        <v>155</v>
      </c>
      <c r="E6" s="1" t="s">
        <v>156</v>
      </c>
      <c r="F6" s="1" t="s">
        <v>123</v>
      </c>
      <c r="G6" s="1" t="s">
        <v>124</v>
      </c>
      <c r="H6" s="1" t="s">
        <v>125</v>
      </c>
      <c r="I6" s="1" t="s">
        <v>157</v>
      </c>
      <c r="J6" s="1" t="s">
        <v>127</v>
      </c>
      <c r="K6" s="1" t="s">
        <v>157</v>
      </c>
      <c r="L6" s="1" t="s">
        <v>157</v>
      </c>
      <c r="M6" s="1" t="s">
        <v>128</v>
      </c>
      <c r="N6" s="1" t="s">
        <v>128</v>
      </c>
      <c r="O6" s="1" t="s">
        <v>129</v>
      </c>
      <c r="P6" s="1" t="s">
        <v>130</v>
      </c>
      <c r="Q6" s="1" t="s">
        <v>131</v>
      </c>
      <c r="R6" s="1" t="s">
        <v>158</v>
      </c>
      <c r="S6" s="1" t="s">
        <v>133</v>
      </c>
      <c r="T6" s="1" t="s">
        <v>134</v>
      </c>
      <c r="U6" s="1" t="s">
        <v>135</v>
      </c>
      <c r="V6" s="1" t="s">
        <v>136</v>
      </c>
    </row>
    <row r="7" s="1" customFormat="1" spans="1:22">
      <c r="A7" s="3">
        <v>999223083188894</v>
      </c>
      <c r="B7" s="1" t="s">
        <v>159</v>
      </c>
      <c r="C7" s="1" t="s">
        <v>160</v>
      </c>
      <c r="D7" s="1" t="s">
        <v>161</v>
      </c>
      <c r="E7" s="1" t="s">
        <v>162</v>
      </c>
      <c r="F7" s="1" t="s">
        <v>119</v>
      </c>
      <c r="G7" s="1" t="s">
        <v>124</v>
      </c>
      <c r="H7" s="1" t="s">
        <v>125</v>
      </c>
      <c r="I7" s="1" t="s">
        <v>163</v>
      </c>
      <c r="J7" s="1" t="s">
        <v>127</v>
      </c>
      <c r="K7" s="1" t="s">
        <v>163</v>
      </c>
      <c r="L7" s="1" t="s">
        <v>163</v>
      </c>
      <c r="M7" s="1" t="s">
        <v>128</v>
      </c>
      <c r="N7" s="1" t="s">
        <v>128</v>
      </c>
      <c r="O7" s="1" t="s">
        <v>129</v>
      </c>
      <c r="P7" s="1" t="s">
        <v>130</v>
      </c>
      <c r="Q7" s="1" t="s">
        <v>131</v>
      </c>
      <c r="R7" s="1" t="s">
        <v>164</v>
      </c>
      <c r="S7" s="1" t="s">
        <v>133</v>
      </c>
      <c r="T7" s="1" t="s">
        <v>134</v>
      </c>
      <c r="U7" s="1" t="s">
        <v>149</v>
      </c>
      <c r="V7" s="1" t="s">
        <v>136</v>
      </c>
    </row>
    <row r="8" s="1" customFormat="1" spans="1:22">
      <c r="A8" s="3">
        <v>999223269935986</v>
      </c>
      <c r="B8" s="1" t="s">
        <v>146</v>
      </c>
      <c r="C8" s="1" t="s">
        <v>165</v>
      </c>
      <c r="D8" s="1" t="s">
        <v>166</v>
      </c>
      <c r="E8" s="1" t="s">
        <v>167</v>
      </c>
      <c r="F8" s="1" t="s">
        <v>123</v>
      </c>
      <c r="G8" s="1" t="s">
        <v>124</v>
      </c>
      <c r="H8" s="1" t="s">
        <v>125</v>
      </c>
      <c r="I8" s="1" t="s">
        <v>168</v>
      </c>
      <c r="J8" s="1" t="s">
        <v>127</v>
      </c>
      <c r="K8" s="1" t="s">
        <v>168</v>
      </c>
      <c r="L8" s="1" t="s">
        <v>168</v>
      </c>
      <c r="M8" s="1" t="s">
        <v>128</v>
      </c>
      <c r="N8" s="1" t="s">
        <v>128</v>
      </c>
      <c r="O8" s="1" t="s">
        <v>129</v>
      </c>
      <c r="P8" s="1" t="s">
        <v>130</v>
      </c>
      <c r="Q8" s="1" t="s">
        <v>131</v>
      </c>
      <c r="R8" s="1" t="s">
        <v>169</v>
      </c>
      <c r="S8" s="1" t="s">
        <v>133</v>
      </c>
      <c r="T8" s="1" t="s">
        <v>134</v>
      </c>
      <c r="U8" s="1" t="s">
        <v>135</v>
      </c>
      <c r="V8" s="1" t="s">
        <v>136</v>
      </c>
    </row>
    <row r="9" s="1" customFormat="1" spans="1:22">
      <c r="A9" s="3">
        <v>999223298419166</v>
      </c>
      <c r="B9" s="1" t="s">
        <v>123</v>
      </c>
      <c r="C9" s="1" t="s">
        <v>170</v>
      </c>
      <c r="D9" s="1" t="s">
        <v>144</v>
      </c>
      <c r="E9" s="1" t="s">
        <v>171</v>
      </c>
      <c r="F9" s="1" t="s">
        <v>123</v>
      </c>
      <c r="G9" s="1" t="s">
        <v>124</v>
      </c>
      <c r="H9" s="1" t="s">
        <v>125</v>
      </c>
      <c r="I9" s="1" t="s">
        <v>172</v>
      </c>
      <c r="J9" s="1" t="s">
        <v>127</v>
      </c>
      <c r="K9" s="1" t="s">
        <v>172</v>
      </c>
      <c r="L9" s="1" t="s">
        <v>172</v>
      </c>
      <c r="M9" s="1" t="s">
        <v>128</v>
      </c>
      <c r="N9" s="1" t="s">
        <v>128</v>
      </c>
      <c r="O9" s="1" t="s">
        <v>129</v>
      </c>
      <c r="P9" s="1" t="s">
        <v>130</v>
      </c>
      <c r="Q9" s="1" t="s">
        <v>131</v>
      </c>
      <c r="R9" s="1" t="s">
        <v>173</v>
      </c>
      <c r="S9" s="1" t="s">
        <v>133</v>
      </c>
      <c r="T9" s="1" t="s">
        <v>134</v>
      </c>
      <c r="U9" s="1" t="s">
        <v>149</v>
      </c>
      <c r="V9" s="1" t="s">
        <v>136</v>
      </c>
    </row>
    <row r="10" s="1" customFormat="1" spans="1:22">
      <c r="A10" s="3">
        <v>999223073812960</v>
      </c>
      <c r="B10" s="1" t="s">
        <v>174</v>
      </c>
      <c r="C10" s="1" t="s">
        <v>175</v>
      </c>
      <c r="D10" s="1" t="s">
        <v>176</v>
      </c>
      <c r="E10" s="1" t="s">
        <v>177</v>
      </c>
      <c r="F10" s="1" t="s">
        <v>119</v>
      </c>
      <c r="G10" s="1" t="s">
        <v>124</v>
      </c>
      <c r="H10" s="1" t="s">
        <v>125</v>
      </c>
      <c r="I10" s="1" t="s">
        <v>178</v>
      </c>
      <c r="J10" s="1" t="s">
        <v>127</v>
      </c>
      <c r="K10" s="1" t="s">
        <v>178</v>
      </c>
      <c r="L10" s="1" t="s">
        <v>178</v>
      </c>
      <c r="M10" s="1" t="s">
        <v>128</v>
      </c>
      <c r="N10" s="1" t="s">
        <v>128</v>
      </c>
      <c r="O10" s="1" t="s">
        <v>129</v>
      </c>
      <c r="P10" s="1" t="s">
        <v>130</v>
      </c>
      <c r="Q10" s="1" t="s">
        <v>131</v>
      </c>
      <c r="R10" s="1" t="s">
        <v>179</v>
      </c>
      <c r="S10" s="1" t="s">
        <v>133</v>
      </c>
      <c r="T10" s="1" t="s">
        <v>134</v>
      </c>
      <c r="U10" s="1" t="s">
        <v>149</v>
      </c>
      <c r="V10" s="1" t="s">
        <v>136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2023-04-07T01:44:01Z</dcterms:created>
  <dcterms:modified xsi:type="dcterms:W3CDTF">2023-04-07T02:14:04Z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FF13C2837FB04390B99DC838901B7B3C_12</vt:lpwstr>
  </property>
  <property fmtid="{D5CDD505-2E9C-101B-9397-08002B2CF9AE}" pid="3" name="KSOProductBuildVer">
    <vt:lpwstr>2052-11.1.0.14036</vt:lpwstr>
  </property>
</Properties>
</file>