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<sst xmlns="http://schemas.openxmlformats.org/spreadsheetml/2006/main" count="320" uniqueCount="165">
  <si>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</si>
  <si>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</si>
  <si>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</si>
  <si>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</si>
  <si>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</si>
  <si>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</si>
  <si>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</si>
  <si>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</si>
  <si>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</si>
  <si>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</si>
  <si>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</si>
  <si>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</si>
  <si>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</si>
  <si>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</si>
  <si>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</si>
  <si>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</si>
  <si>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</si>
  <si>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</si>
  <si>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</si>
  <si>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</si>
  <si>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</si>
  <si>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</si>
  <si>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</si>
  <si>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</si>
  <si>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</si>
  <si>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999222436439962	</t>
  </si>
  <si>
    <t>Ctrip</t>
  </si>
  <si>
    <t>正常</t>
  </si>
  <si>
    <t>[曼谷]客莱福雅秀酒店 (政府卫生认证)(Hotel Clover Asoke (SHA Plus+))(48056229)</t>
  </si>
  <si>
    <t>三叶草风格房&lt;2人入住&gt;&lt;不退款&gt;</t>
  </si>
  <si>
    <t>USD</t>
  </si>
  <si>
    <t>Wu/Bing-yang,Wu/Bing-yang</t>
  </si>
  <si>
    <t>CA5326230407USD</t>
  </si>
  <si>
    <t>未提现</t>
  </si>
  <si>
    <t>携程开票</t>
  </si>
  <si>
    <t xml:space="preserve">2991186	</t>
  </si>
  <si>
    <t xml:space="preserve">	</t>
  </si>
  <si>
    <t xml:space="preserve">999223256201654	</t>
  </si>
  <si>
    <t>[吉隆坡]吉隆坡四季酒店(Four Seasons Hotel Kuala Lumpur)(40721593)</t>
  </si>
  <si>
    <t>园景俱乐部尊贵两张双人床房&lt;2人入住&gt;&lt;不退款&gt;&lt;早餐&gt;</t>
  </si>
  <si>
    <t>HU/CHANGHUI</t>
  </si>
  <si>
    <t xml:space="preserve">3153564	</t>
  </si>
  <si>
    <t xml:space="preserve">999223256209433	</t>
  </si>
  <si>
    <t>园景俱乐部尊贵特大床房&lt;2人入住&gt;&lt;不退款&gt;&lt;早餐&gt;</t>
  </si>
  <si>
    <t>WANG/YICHUNG</t>
  </si>
  <si>
    <t xml:space="preserve">3153567	</t>
  </si>
  <si>
    <t xml:space="preserve">999223383930084	</t>
  </si>
  <si>
    <t>[普吉岛]普吉班德拉海滩度假酒店(政府卫生认证)(Bandara Phuket Beach Resort(SHA Extra Plus))(37224263)</t>
  </si>
  <si>
    <t>高级房&lt;2人入住&gt;&lt;不退款&gt;</t>
  </si>
  <si>
    <t>chonlapap/pongsaran,chonlapap/pongsaran,chonlapap/pongsaran,chonlapap/pongsaran,chonlapap/pongsaran,chonlapap/pongsaran</t>
  </si>
  <si>
    <t xml:space="preserve">3177820	</t>
  </si>
  <si>
    <t xml:space="preserve">145309	</t>
  </si>
  <si>
    <t xml:space="preserve">999223392156155	</t>
  </si>
  <si>
    <t>[梳邦再也]双威金字塔酒店(Sunway Pyramid Hotel)(38635777)</t>
  </si>
  <si>
    <t>豪华特大床房&lt;2人入住&gt;&lt;不退款&gt;&lt;早餐&gt;</t>
  </si>
  <si>
    <t>CHEUNG/MAN KIN</t>
  </si>
  <si>
    <t xml:space="preserve">3179296	</t>
  </si>
  <si>
    <t xml:space="preserve">266964673	</t>
  </si>
  <si>
    <t xml:space="preserve">999223408369922	</t>
  </si>
  <si>
    <t>[马卡蒂]行星服务住宅酒店(The Sphere Serviced Residences)(44790767)</t>
  </si>
  <si>
    <t>一室房&lt;2人入住&gt;&lt;不退款&gt;</t>
  </si>
  <si>
    <t>LIU/WEI</t>
  </si>
  <si>
    <t xml:space="preserve">3182788	</t>
  </si>
  <si>
    <t xml:space="preserve">-1484146375	</t>
  </si>
  <si>
    <t xml:space="preserve">999223447531404	</t>
  </si>
  <si>
    <t>[芭堤雅]芭堤雅爱湾皇家巡航酒店 (政府卫生认证)(A-One the Royal Cruise Hotel Pattaya (SHA Extra Plus))(44156669)</t>
  </si>
  <si>
    <t>豪华双床房&lt;2人入住&gt;&lt;不退款&gt;&lt;早餐&gt;</t>
  </si>
  <si>
    <t>Bowornmote/Paricart,Bowornmote/Paricart</t>
  </si>
  <si>
    <t xml:space="preserve">3190350	</t>
  </si>
  <si>
    <t xml:space="preserve">-1485546108	</t>
  </si>
  <si>
    <t xml:space="preserve">999223465927412	</t>
  </si>
  <si>
    <t>[普吉岛]普吉岛安达曼特拉度假村及别墅 - SHA Extra Plus 认证(Andamantra Resort and Villa Phuket - SHA Extra Plus)(37200061)</t>
  </si>
  <si>
    <t>甄选豪华面海房&lt;1&gt;&lt;2人入住&gt;&lt;不退款&gt;</t>
  </si>
  <si>
    <t>Lama/Sunil</t>
  </si>
  <si>
    <t xml:space="preserve">3193995	</t>
  </si>
  <si>
    <t xml:space="preserve">-1486471394	</t>
  </si>
  <si>
    <t>，</t>
  </si>
  <si>
    <t>A230407114255481</t>
  </si>
  <si>
    <t>A230407114644481</t>
  </si>
  <si>
    <r>
      <t xml:space="preserve">USD / HKD </t>
    </r>
    <r>
      <rPr>
        <sz val="9"/>
        <rFont val="宋体"/>
        <charset val="134"/>
      </rPr>
      <t>当前参考汇率</t>
    </r>
    <r>
      <rPr>
        <sz val="9"/>
        <rFont val="Segoe UI"/>
        <charset val="134"/>
      </rPr>
      <t>: 7.84985</t>
    </r>
  </si>
  <si>
    <t>总计：1227 USD/
9631.77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</si>
  <si>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</si>
  <si>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</si>
  <si>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</si>
  <si>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</si>
  <si>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</si>
  <si>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</si>
  <si>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</si>
  <si>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</si>
  <si>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</si>
  <si>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</si>
  <si>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</si>
  <si>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</si>
  <si>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</si>
  <si>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</si>
  <si>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</si>
  <si>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</si>
  <si>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</si>
  <si>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</si>
  <si>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</si>
  <si>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</si>
  <si>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3177820</t>
  </si>
  <si>
    <t>普吉班德拉海滩度假酒店(SHA Extra Plus)</t>
  </si>
  <si>
    <t>chonlapap pongsaran,chonlapap pongsaran,chonlapap pongsaran,chonlapap pongsaran,chonlapap pongsaran,chonlapap pongsaran</t>
  </si>
  <si>
    <t>2023-04-03</t>
  </si>
  <si>
    <t>2023-04-04</t>
  </si>
  <si>
    <t>退房日周结</t>
  </si>
  <si>
    <t>807.32</t>
  </si>
  <si>
    <t>117.00</t>
  </si>
  <si>
    <t>0</t>
  </si>
  <si>
    <t>0.00</t>
  </si>
  <si>
    <t>携程盛景国际直连</t>
  </si>
  <si>
    <t>01.010677</t>
  </si>
  <si>
    <t>2023-03-28 14:29:57</t>
  </si>
  <si>
    <t>否</t>
  </si>
  <si>
    <t>汇智国际旅游发展有限公司</t>
  </si>
  <si>
    <t>直采</t>
  </si>
  <si>
    <t>泰国</t>
  </si>
  <si>
    <t>3193995</t>
  </si>
  <si>
    <t>普吉岛安达曼特拉海洋度假村 (SHA Extra Plus)</t>
  </si>
  <si>
    <t>Lama Sunil</t>
  </si>
  <si>
    <t>420.52</t>
  </si>
  <si>
    <t>61.00</t>
  </si>
  <si>
    <t>2023-04-03 11:19:31</t>
  </si>
  <si>
    <t>直连</t>
  </si>
  <si>
    <t>2023-04-01</t>
  </si>
  <si>
    <t>3190350</t>
  </si>
  <si>
    <t>芭堤雅爱湾皇家巡航酒店 (SHA Extra Plus)</t>
  </si>
  <si>
    <t>Bowornmote Paricart,Bowornmote Paricart</t>
  </si>
  <si>
    <t>372.02</t>
  </si>
  <si>
    <t>54.00</t>
  </si>
  <si>
    <t>2023-04-01 20:44:26</t>
  </si>
  <si>
    <t>2023-03-29</t>
  </si>
  <si>
    <t>3179296</t>
  </si>
  <si>
    <t>双威金字塔酒店</t>
  </si>
  <si>
    <t>CHEUNG MAN KIN</t>
  </si>
  <si>
    <t>510.61</t>
  </si>
  <si>
    <t>74.00</t>
  </si>
  <si>
    <t>2023-03-30 22:12:46</t>
  </si>
  <si>
    <t>马来西亚</t>
  </si>
  <si>
    <t>2023-01-30</t>
  </si>
  <si>
    <t>2991186</t>
  </si>
  <si>
    <t>客莱福雅秀酒店 (政府卫生认证)</t>
  </si>
  <si>
    <t>Wu Bing-yang,Wu Bing-yang</t>
  </si>
  <si>
    <t>1319.35</t>
  </si>
  <si>
    <t>195.00</t>
  </si>
  <si>
    <t>2023-01-31 14:39:49</t>
  </si>
  <si>
    <t>2023-03-19</t>
  </si>
  <si>
    <t>3153567</t>
  </si>
  <si>
    <t>吉隆坡四季酒店</t>
  </si>
  <si>
    <t>WANG YICHUNG</t>
  </si>
  <si>
    <t>1850.33</t>
  </si>
  <si>
    <t>268.00</t>
  </si>
  <si>
    <t>2023-03-19 13:03:36</t>
  </si>
  <si>
    <t>3153564</t>
  </si>
  <si>
    <t>HU CHANGHUI</t>
  </si>
  <si>
    <t>2023-03-19 12:37:16</t>
  </si>
  <si>
    <t>2023-03-30</t>
  </si>
  <si>
    <t>3182788</t>
  </si>
  <si>
    <t>行星服务住宅酒店</t>
  </si>
  <si>
    <t>LIU WEI</t>
  </si>
  <si>
    <t>1311.99</t>
  </si>
  <si>
    <t>190.00</t>
  </si>
  <si>
    <t>2023-03-30 11:10:25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</si>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</sst>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9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17</xdr:col>
      <xdr:colOff>47625</xdr:colOff>
      <xdr:row>58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2039600" cy="627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A1:Y9"/>
    </sheetView>
  </sheetViews>
  <sheetFormatPr defaultColWidth="9" defaultRowHeight="13.5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45017</v>
      </c>
      <c r="G2" s="6">
        <v>45020</v>
      </c>
      <c r="H2" s="4">
        <v>1</v>
      </c>
      <c r="I2" s="4">
        <v>3</v>
      </c>
      <c r="J2" s="4">
        <v>3</v>
      </c>
      <c r="K2" s="4" t="s">
        <v>30</v>
      </c>
      <c r="L2" s="4">
        <v>195</v>
      </c>
      <c r="M2" s="4">
        <v>195</v>
      </c>
      <c r="N2" s="4" t="s">
        <v>31</v>
      </c>
      <c r="O2" s="4" t="s">
        <v>32</v>
      </c>
      <c r="P2" s="4" t="s">
        <v>33</v>
      </c>
      <c r="Q2" s="4">
        <v>0</v>
      </c>
      <c r="R2" s="10">
        <v>44956</v>
      </c>
      <c r="S2" s="6">
        <v>45023</v>
      </c>
      <c r="T2" s="4" t="s">
        <v>34</v>
      </c>
      <c r="U2" s="4">
        <v>195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45019</v>
      </c>
      <c r="G3" s="6">
        <v>45020</v>
      </c>
      <c r="H3" s="4">
        <v>1</v>
      </c>
      <c r="I3" s="4">
        <v>1</v>
      </c>
      <c r="J3" s="4">
        <v>1</v>
      </c>
      <c r="K3" s="4" t="s">
        <v>30</v>
      </c>
      <c r="L3" s="4">
        <v>268</v>
      </c>
      <c r="M3" s="4">
        <v>268</v>
      </c>
      <c r="N3" s="4" t="s">
        <v>40</v>
      </c>
      <c r="O3" s="4" t="s">
        <v>32</v>
      </c>
      <c r="P3" s="4" t="s">
        <v>33</v>
      </c>
      <c r="Q3" s="4">
        <v>0</v>
      </c>
      <c r="R3" s="10">
        <v>45004</v>
      </c>
      <c r="S3" s="6">
        <v>45023</v>
      </c>
      <c r="T3" s="4" t="s">
        <v>34</v>
      </c>
      <c r="U3" s="4">
        <v>268</v>
      </c>
      <c r="V3" s="4">
        <v>0</v>
      </c>
      <c r="W3" s="4">
        <v>0</v>
      </c>
      <c r="X3" s="4" t="s">
        <v>41</v>
      </c>
      <c r="Y3" s="4" t="s">
        <v>36</v>
      </c>
    </row>
    <row r="4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45019</v>
      </c>
      <c r="G4" s="6">
        <v>45020</v>
      </c>
      <c r="H4" s="4">
        <v>1</v>
      </c>
      <c r="I4" s="4">
        <v>1</v>
      </c>
      <c r="J4" s="4">
        <v>1</v>
      </c>
      <c r="K4" s="4" t="s">
        <v>30</v>
      </c>
      <c r="L4" s="4">
        <v>268</v>
      </c>
      <c r="M4" s="4">
        <v>268</v>
      </c>
      <c r="N4" s="4" t="s">
        <v>44</v>
      </c>
      <c r="O4" s="4" t="s">
        <v>32</v>
      </c>
      <c r="P4" s="4" t="s">
        <v>33</v>
      </c>
      <c r="Q4" s="4">
        <v>0</v>
      </c>
      <c r="R4" s="10">
        <v>45004</v>
      </c>
      <c r="S4" s="6">
        <v>45023</v>
      </c>
      <c r="T4" s="4" t="s">
        <v>34</v>
      </c>
      <c r="U4" s="4">
        <v>268</v>
      </c>
      <c r="V4" s="4">
        <v>0</v>
      </c>
      <c r="W4" s="4">
        <v>0</v>
      </c>
      <c r="X4" s="4" t="s">
        <v>45</v>
      </c>
      <c r="Y4" s="4" t="s">
        <v>36</v>
      </c>
    </row>
    <row r="5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45019</v>
      </c>
      <c r="G5" s="6">
        <v>45020</v>
      </c>
      <c r="H5" s="4">
        <v>3</v>
      </c>
      <c r="I5" s="4">
        <v>1</v>
      </c>
      <c r="J5" s="4">
        <v>3</v>
      </c>
      <c r="K5" s="4" t="s">
        <v>30</v>
      </c>
      <c r="L5" s="4">
        <v>117</v>
      </c>
      <c r="M5" s="4">
        <v>117</v>
      </c>
      <c r="N5" s="4" t="s">
        <v>49</v>
      </c>
      <c r="O5" s="4" t="s">
        <v>32</v>
      </c>
      <c r="P5" s="4" t="s">
        <v>33</v>
      </c>
      <c r="Q5" s="4">
        <v>0</v>
      </c>
      <c r="R5" s="10">
        <v>45013</v>
      </c>
      <c r="S5" s="6">
        <v>45023</v>
      </c>
      <c r="T5" s="4" t="s">
        <v>34</v>
      </c>
      <c r="U5" s="4">
        <v>117</v>
      </c>
      <c r="V5" s="4">
        <v>0</v>
      </c>
      <c r="W5" s="4">
        <v>0</v>
      </c>
      <c r="X5" s="4" t="s">
        <v>50</v>
      </c>
      <c r="Y5" s="4" t="s">
        <v>51</v>
      </c>
    </row>
    <row r="6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45019</v>
      </c>
      <c r="G6" s="6">
        <v>45020</v>
      </c>
      <c r="H6" s="4">
        <v>1</v>
      </c>
      <c r="I6" s="4">
        <v>1</v>
      </c>
      <c r="J6" s="4">
        <v>1</v>
      </c>
      <c r="K6" s="4" t="s">
        <v>30</v>
      </c>
      <c r="L6" s="4">
        <v>74</v>
      </c>
      <c r="M6" s="4">
        <v>74</v>
      </c>
      <c r="N6" s="4" t="s">
        <v>55</v>
      </c>
      <c r="O6" s="4" t="s">
        <v>32</v>
      </c>
      <c r="P6" s="4" t="s">
        <v>33</v>
      </c>
      <c r="Q6" s="4">
        <v>0</v>
      </c>
      <c r="R6" s="10">
        <v>45014</v>
      </c>
      <c r="S6" s="6">
        <v>45023</v>
      </c>
      <c r="T6" s="4" t="s">
        <v>34</v>
      </c>
      <c r="U6" s="4">
        <v>74</v>
      </c>
      <c r="V6" s="4">
        <v>0</v>
      </c>
      <c r="W6" s="4">
        <v>0</v>
      </c>
      <c r="X6" s="4" t="s">
        <v>56</v>
      </c>
      <c r="Y6" s="4" t="s">
        <v>57</v>
      </c>
    </row>
    <row r="7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45017</v>
      </c>
      <c r="G7" s="6">
        <v>45020</v>
      </c>
      <c r="H7" s="4">
        <v>1</v>
      </c>
      <c r="I7" s="4">
        <v>3</v>
      </c>
      <c r="J7" s="4">
        <v>3</v>
      </c>
      <c r="K7" s="4" t="s">
        <v>30</v>
      </c>
      <c r="L7" s="4">
        <v>190</v>
      </c>
      <c r="M7" s="4">
        <v>190</v>
      </c>
      <c r="N7" s="4" t="s">
        <v>61</v>
      </c>
      <c r="O7" s="4" t="s">
        <v>32</v>
      </c>
      <c r="P7" s="4" t="s">
        <v>33</v>
      </c>
      <c r="Q7" s="4">
        <v>0</v>
      </c>
      <c r="R7" s="10">
        <v>45015</v>
      </c>
      <c r="S7" s="6">
        <v>45023</v>
      </c>
      <c r="T7" s="4" t="s">
        <v>34</v>
      </c>
      <c r="U7" s="4">
        <v>190</v>
      </c>
      <c r="V7" s="4">
        <v>0</v>
      </c>
      <c r="W7" s="4">
        <v>0</v>
      </c>
      <c r="X7" s="4" t="s">
        <v>62</v>
      </c>
      <c r="Y7" s="4" t="s">
        <v>63</v>
      </c>
    </row>
    <row r="8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45019</v>
      </c>
      <c r="G8" s="6">
        <v>45020</v>
      </c>
      <c r="H8" s="4">
        <v>1</v>
      </c>
      <c r="I8" s="4">
        <v>1</v>
      </c>
      <c r="J8" s="4">
        <v>1</v>
      </c>
      <c r="K8" s="4" t="s">
        <v>30</v>
      </c>
      <c r="L8" s="4">
        <v>54</v>
      </c>
      <c r="M8" s="4">
        <v>54</v>
      </c>
      <c r="N8" s="4" t="s">
        <v>67</v>
      </c>
      <c r="O8" s="4" t="s">
        <v>32</v>
      </c>
      <c r="P8" s="4" t="s">
        <v>33</v>
      </c>
      <c r="Q8" s="4">
        <v>0</v>
      </c>
      <c r="R8" s="10">
        <v>45017</v>
      </c>
      <c r="S8" s="6">
        <v>45023</v>
      </c>
      <c r="T8" s="4" t="s">
        <v>34</v>
      </c>
      <c r="U8" s="4">
        <v>54</v>
      </c>
      <c r="V8" s="4">
        <v>0</v>
      </c>
      <c r="W8" s="4">
        <v>0</v>
      </c>
      <c r="X8" s="4" t="s">
        <v>68</v>
      </c>
      <c r="Y8" s="4" t="s">
        <v>69</v>
      </c>
    </row>
    <row r="9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45019</v>
      </c>
      <c r="G9" s="6">
        <v>45020</v>
      </c>
      <c r="H9" s="4">
        <v>1</v>
      </c>
      <c r="I9" s="4">
        <v>1</v>
      </c>
      <c r="J9" s="4">
        <v>1</v>
      </c>
      <c r="K9" s="4" t="s">
        <v>30</v>
      </c>
      <c r="L9" s="4">
        <v>61</v>
      </c>
      <c r="M9" s="4">
        <v>61</v>
      </c>
      <c r="N9" s="4" t="s">
        <v>73</v>
      </c>
      <c r="O9" s="4" t="s">
        <v>32</v>
      </c>
      <c r="P9" s="4" t="s">
        <v>33</v>
      </c>
      <c r="Q9" s="4">
        <v>0</v>
      </c>
      <c r="R9" s="10">
        <v>45019</v>
      </c>
      <c r="S9" s="6">
        <v>45023</v>
      </c>
      <c r="T9" s="4" t="s">
        <v>34</v>
      </c>
      <c r="U9" s="4">
        <v>61</v>
      </c>
      <c r="V9" s="4">
        <v>0</v>
      </c>
      <c r="W9" s="4">
        <v>0</v>
      </c>
      <c r="X9" s="4" t="s">
        <v>74</v>
      </c>
      <c r="Y9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D21"/>
    </sheetView>
  </sheetViews>
  <sheetFormatPr defaultColWidth="9" defaultRowHeight="13.5"/>
  <cols>
    <col min="1" max="1" width="12.625"/>
    <col min="2" max="3" width="9.375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76</v>
      </c>
    </row>
    <row r="2" hidden="1" spans="1:9">
      <c r="A2" s="5">
        <v>999222436439962</v>
      </c>
      <c r="B2" s="6">
        <v>45017</v>
      </c>
      <c r="C2" s="6">
        <v>45020</v>
      </c>
      <c r="D2" s="4">
        <v>195</v>
      </c>
      <c r="E2" t="str">
        <f>VLOOKUP(A2,HOP!A:L,12,0)</f>
        <v>195.00</v>
      </c>
      <c r="F2" t="str">
        <f>VLOOKUP(A2,HOP!A:C,3,0)</f>
        <v>2991186</v>
      </c>
      <c r="G2">
        <f>D2-E2</f>
        <v>0</v>
      </c>
      <c r="H2" t="str">
        <f>$H$1&amp;F2</f>
        <v>，2991186</v>
      </c>
      <c r="I2" t="str">
        <f>VLOOKUP(A2,HOP!A:U,21,0)</f>
        <v>直采</v>
      </c>
    </row>
    <row r="3" hidden="1" spans="1:9">
      <c r="A3" s="5">
        <v>999223256201654</v>
      </c>
      <c r="B3" s="6">
        <v>45019</v>
      </c>
      <c r="C3" s="6">
        <v>45020</v>
      </c>
      <c r="D3" s="4">
        <v>268</v>
      </c>
      <c r="E3" t="str">
        <f>VLOOKUP(A3,HOP!A:L,12,0)</f>
        <v>268.00</v>
      </c>
      <c r="F3" t="str">
        <f>VLOOKUP(A3,HOP!A:C,3,0)</f>
        <v>3153564</v>
      </c>
      <c r="G3">
        <f t="shared" ref="G3:G9" si="0">D3-E3</f>
        <v>0</v>
      </c>
      <c r="H3" t="str">
        <f t="shared" ref="H3:H9" si="1">$H$1&amp;F3</f>
        <v>，3153564</v>
      </c>
      <c r="I3" t="str">
        <f>VLOOKUP(A3,HOP!A:U,21,0)</f>
        <v>直采</v>
      </c>
    </row>
    <row r="4" hidden="1" spans="1:9">
      <c r="A4" s="5">
        <v>999223256209433</v>
      </c>
      <c r="B4" s="6">
        <v>45019</v>
      </c>
      <c r="C4" s="6">
        <v>45020</v>
      </c>
      <c r="D4" s="4">
        <v>268</v>
      </c>
      <c r="E4" t="str">
        <f>VLOOKUP(A4,HOP!A:L,12,0)</f>
        <v>268.00</v>
      </c>
      <c r="F4" t="str">
        <f>VLOOKUP(A4,HOP!A:C,3,0)</f>
        <v>3153567</v>
      </c>
      <c r="G4">
        <f t="shared" si="0"/>
        <v>0</v>
      </c>
      <c r="H4" t="str">
        <f t="shared" si="1"/>
        <v>，3153567</v>
      </c>
      <c r="I4" t="str">
        <f>VLOOKUP(A4,HOP!A:U,21,0)</f>
        <v>直采</v>
      </c>
    </row>
    <row r="5" hidden="1" spans="1:9">
      <c r="A5" s="5">
        <v>999223383930084</v>
      </c>
      <c r="B5" s="6">
        <v>45019</v>
      </c>
      <c r="C5" s="6">
        <v>45020</v>
      </c>
      <c r="D5" s="4">
        <v>117</v>
      </c>
      <c r="E5" t="str">
        <f>VLOOKUP(A5,HOP!A:L,12,0)</f>
        <v>117.00</v>
      </c>
      <c r="F5" t="str">
        <f>VLOOKUP(A5,HOP!A:C,3,0)</f>
        <v>3177820</v>
      </c>
      <c r="G5">
        <f t="shared" si="0"/>
        <v>0</v>
      </c>
      <c r="H5" t="str">
        <f t="shared" si="1"/>
        <v>，3177820</v>
      </c>
      <c r="I5" t="str">
        <f>VLOOKUP(A5,HOP!A:U,21,0)</f>
        <v>直采</v>
      </c>
    </row>
    <row r="6" hidden="1" spans="1:9">
      <c r="A6" s="5">
        <v>999223392156155</v>
      </c>
      <c r="B6" s="6">
        <v>45019</v>
      </c>
      <c r="C6" s="6">
        <v>45020</v>
      </c>
      <c r="D6" s="4">
        <v>74</v>
      </c>
      <c r="E6" t="str">
        <f>VLOOKUP(A6,HOP!A:L,12,0)</f>
        <v>74.00</v>
      </c>
      <c r="F6" t="str">
        <f>VLOOKUP(A6,HOP!A:C,3,0)</f>
        <v>3179296</v>
      </c>
      <c r="G6">
        <f t="shared" si="0"/>
        <v>0</v>
      </c>
      <c r="H6" t="str">
        <f t="shared" si="1"/>
        <v>，3179296</v>
      </c>
      <c r="I6" t="str">
        <f>VLOOKUP(A6,HOP!A:U,21,0)</f>
        <v>直采</v>
      </c>
    </row>
    <row r="7" spans="1:9">
      <c r="A7" s="5">
        <v>999223408369922</v>
      </c>
      <c r="B7" s="6">
        <v>45017</v>
      </c>
      <c r="C7" s="6">
        <v>45020</v>
      </c>
      <c r="D7" s="4">
        <v>190</v>
      </c>
      <c r="E7" t="str">
        <f>VLOOKUP(A7,HOP!A:L,12,0)</f>
        <v>190.00</v>
      </c>
      <c r="F7" t="str">
        <f>VLOOKUP(A7,HOP!A:C,3,0)</f>
        <v>3182788</v>
      </c>
      <c r="G7">
        <f t="shared" si="0"/>
        <v>0</v>
      </c>
      <c r="H7" t="str">
        <f t="shared" si="1"/>
        <v>，3182788</v>
      </c>
      <c r="I7" t="str">
        <f>VLOOKUP(A7,HOP!A:U,21,0)</f>
        <v>直连</v>
      </c>
    </row>
    <row r="8" spans="1:9">
      <c r="A8" s="5">
        <v>999223447531404</v>
      </c>
      <c r="B8" s="6">
        <v>45019</v>
      </c>
      <c r="C8" s="6">
        <v>45020</v>
      </c>
      <c r="D8" s="4">
        <v>54</v>
      </c>
      <c r="E8" t="str">
        <f>VLOOKUP(A8,HOP!A:L,12,0)</f>
        <v>54.00</v>
      </c>
      <c r="F8" t="str">
        <f>VLOOKUP(A8,HOP!A:C,3,0)</f>
        <v>3190350</v>
      </c>
      <c r="G8">
        <f t="shared" si="0"/>
        <v>0</v>
      </c>
      <c r="H8" t="str">
        <f t="shared" si="1"/>
        <v>，3190350</v>
      </c>
      <c r="I8" t="str">
        <f>VLOOKUP(A8,HOP!A:U,21,0)</f>
        <v>直连</v>
      </c>
    </row>
    <row r="9" spans="1:9">
      <c r="A9" s="5">
        <v>999223465927412</v>
      </c>
      <c r="B9" s="6">
        <v>45019</v>
      </c>
      <c r="C9" s="6">
        <v>45020</v>
      </c>
      <c r="D9" s="4">
        <v>61</v>
      </c>
      <c r="E9" t="str">
        <f>VLOOKUP(A9,HOP!A:L,12,0)</f>
        <v>61.00</v>
      </c>
      <c r="F9" t="str">
        <f>VLOOKUP(A9,HOP!A:C,3,0)</f>
        <v>3193995</v>
      </c>
      <c r="G9">
        <f t="shared" si="0"/>
        <v>0</v>
      </c>
      <c r="H9" t="str">
        <f t="shared" si="1"/>
        <v>，3193995</v>
      </c>
      <c r="I9" t="str">
        <f>VLOOKUP(A9,HOP!A:U,21,0)</f>
        <v>直连</v>
      </c>
    </row>
    <row r="11" spans="4:4">
      <c r="D11">
        <f>SUM(D2:D10)</f>
        <v>1227</v>
      </c>
    </row>
    <row r="18" spans="1:4">
      <c r="A18" s="7" t="s">
        <v>77</v>
      </c>
      <c r="C18">
        <v>922</v>
      </c>
      <c r="D18">
        <v>7237.56</v>
      </c>
    </row>
    <row r="19" spans="1:4">
      <c r="A19" s="7" t="s">
        <v>78</v>
      </c>
      <c r="C19">
        <v>305</v>
      </c>
      <c r="D19">
        <v>2394.21</v>
      </c>
    </row>
    <row r="20" spans="1:4">
      <c r="A20" s="8" t="s">
        <v>79</v>
      </c>
      <c r="C20">
        <f>SUBTOTAL(9,C18:C19)</f>
        <v>1227</v>
      </c>
      <c r="D20">
        <f>SUBTOTAL(9,D18:D19)</f>
        <v>9631.77</v>
      </c>
    </row>
    <row r="21" spans="1:1">
      <c r="A21" s="9" t="s">
        <v>80</v>
      </c>
    </row>
  </sheetData>
  <autoFilter ref="A1:X9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17" sqref="C17"/>
    </sheetView>
  </sheetViews>
  <sheetFormatPr defaultColWidth="9" defaultRowHeight="13.5"/>
  <cols>
    <col min="1" max="1" width="11.125"/>
  </cols>
  <sheetData>
    <row r="1" spans="1:22">
      <c r="A1" s="1" t="s">
        <v>81</v>
      </c>
      <c r="B1" s="1" t="s">
        <v>82</v>
      </c>
      <c r="C1" s="1" t="s">
        <v>83</v>
      </c>
      <c r="D1" s="1" t="s">
        <v>84</v>
      </c>
      <c r="E1" s="1" t="s">
        <v>13</v>
      </c>
      <c r="F1" s="1" t="s">
        <v>5</v>
      </c>
      <c r="G1" s="1" t="s">
        <v>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  <c r="M1" s="1" t="s">
        <v>90</v>
      </c>
      <c r="N1" s="1" t="s">
        <v>91</v>
      </c>
      <c r="O1" s="1" t="s">
        <v>92</v>
      </c>
      <c r="P1" s="1" t="s">
        <v>93</v>
      </c>
      <c r="Q1" s="1" t="s">
        <v>94</v>
      </c>
      <c r="R1" s="1" t="s">
        <v>95</v>
      </c>
      <c r="S1" s="1" t="s">
        <v>96</v>
      </c>
      <c r="T1" s="1" t="s">
        <v>97</v>
      </c>
      <c r="U1" s="1" t="s">
        <v>98</v>
      </c>
      <c r="V1" s="1" t="s">
        <v>99</v>
      </c>
    </row>
    <row r="2" spans="1:22">
      <c r="A2" s="2">
        <v>999223383930084</v>
      </c>
      <c r="B2" s="3" t="s">
        <v>100</v>
      </c>
      <c r="C2" s="3" t="s">
        <v>101</v>
      </c>
      <c r="D2" s="3" t="s">
        <v>102</v>
      </c>
      <c r="E2" s="3" t="s">
        <v>103</v>
      </c>
      <c r="F2" s="3" t="s">
        <v>104</v>
      </c>
      <c r="G2" s="3" t="s">
        <v>105</v>
      </c>
      <c r="H2" s="3" t="s">
        <v>106</v>
      </c>
      <c r="I2" s="3" t="s">
        <v>107</v>
      </c>
      <c r="J2" s="3" t="s">
        <v>30</v>
      </c>
      <c r="K2" s="3" t="s">
        <v>108</v>
      </c>
      <c r="L2" s="3" t="s">
        <v>108</v>
      </c>
      <c r="M2" s="3" t="s">
        <v>109</v>
      </c>
      <c r="N2" s="3" t="s">
        <v>109</v>
      </c>
      <c r="O2" s="3" t="s">
        <v>110</v>
      </c>
      <c r="P2" s="3" t="s">
        <v>111</v>
      </c>
      <c r="Q2" s="3" t="s">
        <v>112</v>
      </c>
      <c r="R2" s="3" t="s">
        <v>113</v>
      </c>
      <c r="S2" s="3" t="s">
        <v>114</v>
      </c>
      <c r="T2" s="3" t="s">
        <v>115</v>
      </c>
      <c r="U2" s="3" t="s">
        <v>116</v>
      </c>
      <c r="V2" s="3" t="s">
        <v>117</v>
      </c>
    </row>
    <row r="3" spans="1:22">
      <c r="A3" s="2">
        <v>999223465927412</v>
      </c>
      <c r="B3" s="3" t="s">
        <v>104</v>
      </c>
      <c r="C3" s="3" t="s">
        <v>118</v>
      </c>
      <c r="D3" s="3" t="s">
        <v>119</v>
      </c>
      <c r="E3" s="3" t="s">
        <v>120</v>
      </c>
      <c r="F3" s="3" t="s">
        <v>104</v>
      </c>
      <c r="G3" s="3" t="s">
        <v>105</v>
      </c>
      <c r="H3" s="3" t="s">
        <v>106</v>
      </c>
      <c r="I3" s="3" t="s">
        <v>121</v>
      </c>
      <c r="J3" s="3" t="s">
        <v>30</v>
      </c>
      <c r="K3" s="3" t="s">
        <v>122</v>
      </c>
      <c r="L3" s="3" t="s">
        <v>122</v>
      </c>
      <c r="M3" s="3" t="s">
        <v>109</v>
      </c>
      <c r="N3" s="3" t="s">
        <v>109</v>
      </c>
      <c r="O3" s="3" t="s">
        <v>110</v>
      </c>
      <c r="P3" s="3" t="s">
        <v>111</v>
      </c>
      <c r="Q3" s="3" t="s">
        <v>112</v>
      </c>
      <c r="R3" s="3" t="s">
        <v>123</v>
      </c>
      <c r="S3" s="3" t="s">
        <v>114</v>
      </c>
      <c r="T3" s="3" t="s">
        <v>115</v>
      </c>
      <c r="U3" s="3" t="s">
        <v>124</v>
      </c>
      <c r="V3" s="3" t="s">
        <v>117</v>
      </c>
    </row>
    <row r="4" spans="1:22">
      <c r="A4" s="2">
        <v>999223447531404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104</v>
      </c>
      <c r="G4" s="3" t="s">
        <v>105</v>
      </c>
      <c r="H4" s="3" t="s">
        <v>106</v>
      </c>
      <c r="I4" s="3" t="s">
        <v>129</v>
      </c>
      <c r="J4" s="3" t="s">
        <v>30</v>
      </c>
      <c r="K4" s="3" t="s">
        <v>130</v>
      </c>
      <c r="L4" s="3" t="s">
        <v>130</v>
      </c>
      <c r="M4" s="3" t="s">
        <v>109</v>
      </c>
      <c r="N4" s="3" t="s">
        <v>109</v>
      </c>
      <c r="O4" s="3" t="s">
        <v>110</v>
      </c>
      <c r="P4" s="3" t="s">
        <v>111</v>
      </c>
      <c r="Q4" s="3" t="s">
        <v>112</v>
      </c>
      <c r="R4" s="3" t="s">
        <v>131</v>
      </c>
      <c r="S4" s="3" t="s">
        <v>114</v>
      </c>
      <c r="T4" s="3" t="s">
        <v>115</v>
      </c>
      <c r="U4" s="3" t="s">
        <v>124</v>
      </c>
      <c r="V4" s="3" t="s">
        <v>117</v>
      </c>
    </row>
    <row r="5" spans="1:22">
      <c r="A5" s="2">
        <v>999223392156155</v>
      </c>
      <c r="B5" s="3" t="s">
        <v>132</v>
      </c>
      <c r="C5" s="3" t="s">
        <v>133</v>
      </c>
      <c r="D5" s="3" t="s">
        <v>134</v>
      </c>
      <c r="E5" s="3" t="s">
        <v>135</v>
      </c>
      <c r="F5" s="3" t="s">
        <v>104</v>
      </c>
      <c r="G5" s="3" t="s">
        <v>105</v>
      </c>
      <c r="H5" s="3" t="s">
        <v>106</v>
      </c>
      <c r="I5" s="3" t="s">
        <v>136</v>
      </c>
      <c r="J5" s="3" t="s">
        <v>30</v>
      </c>
      <c r="K5" s="3" t="s">
        <v>137</v>
      </c>
      <c r="L5" s="3" t="s">
        <v>137</v>
      </c>
      <c r="M5" s="3" t="s">
        <v>109</v>
      </c>
      <c r="N5" s="3" t="s">
        <v>109</v>
      </c>
      <c r="O5" s="3" t="s">
        <v>110</v>
      </c>
      <c r="P5" s="3" t="s">
        <v>111</v>
      </c>
      <c r="Q5" s="3" t="s">
        <v>112</v>
      </c>
      <c r="R5" s="3" t="s">
        <v>138</v>
      </c>
      <c r="S5" s="3" t="s">
        <v>114</v>
      </c>
      <c r="T5" s="3" t="s">
        <v>115</v>
      </c>
      <c r="U5" s="3" t="s">
        <v>116</v>
      </c>
      <c r="V5" s="3" t="s">
        <v>139</v>
      </c>
    </row>
    <row r="6" spans="1:22">
      <c r="A6" s="2">
        <v>999222436439962</v>
      </c>
      <c r="B6" s="3" t="s">
        <v>140</v>
      </c>
      <c r="C6" s="3" t="s">
        <v>141</v>
      </c>
      <c r="D6" s="3" t="s">
        <v>142</v>
      </c>
      <c r="E6" s="3" t="s">
        <v>143</v>
      </c>
      <c r="F6" s="3" t="s">
        <v>125</v>
      </c>
      <c r="G6" s="3" t="s">
        <v>105</v>
      </c>
      <c r="H6" s="3" t="s">
        <v>106</v>
      </c>
      <c r="I6" s="3" t="s">
        <v>144</v>
      </c>
      <c r="J6" s="3" t="s">
        <v>30</v>
      </c>
      <c r="K6" s="3" t="s">
        <v>145</v>
      </c>
      <c r="L6" s="3" t="s">
        <v>145</v>
      </c>
      <c r="M6" s="3" t="s">
        <v>109</v>
      </c>
      <c r="N6" s="3" t="s">
        <v>109</v>
      </c>
      <c r="O6" s="3" t="s">
        <v>110</v>
      </c>
      <c r="P6" s="3" t="s">
        <v>111</v>
      </c>
      <c r="Q6" s="3" t="s">
        <v>112</v>
      </c>
      <c r="R6" s="3" t="s">
        <v>146</v>
      </c>
      <c r="S6" s="3" t="s">
        <v>114</v>
      </c>
      <c r="T6" s="3" t="s">
        <v>115</v>
      </c>
      <c r="U6" s="3" t="s">
        <v>116</v>
      </c>
      <c r="V6" s="3" t="s">
        <v>117</v>
      </c>
    </row>
    <row r="7" spans="1:22">
      <c r="A7" s="2">
        <v>999223256209433</v>
      </c>
      <c r="B7" s="3" t="s">
        <v>147</v>
      </c>
      <c r="C7" s="3" t="s">
        <v>148</v>
      </c>
      <c r="D7" s="3" t="s">
        <v>149</v>
      </c>
      <c r="E7" s="3" t="s">
        <v>150</v>
      </c>
      <c r="F7" s="3" t="s">
        <v>104</v>
      </c>
      <c r="G7" s="3" t="s">
        <v>105</v>
      </c>
      <c r="H7" s="3" t="s">
        <v>106</v>
      </c>
      <c r="I7" s="3" t="s">
        <v>151</v>
      </c>
      <c r="J7" s="3" t="s">
        <v>30</v>
      </c>
      <c r="K7" s="3" t="s">
        <v>152</v>
      </c>
      <c r="L7" s="3" t="s">
        <v>152</v>
      </c>
      <c r="M7" s="3" t="s">
        <v>109</v>
      </c>
      <c r="N7" s="3" t="s">
        <v>109</v>
      </c>
      <c r="O7" s="3" t="s">
        <v>110</v>
      </c>
      <c r="P7" s="3" t="s">
        <v>111</v>
      </c>
      <c r="Q7" s="3" t="s">
        <v>112</v>
      </c>
      <c r="R7" s="3" t="s">
        <v>153</v>
      </c>
      <c r="S7" s="3" t="s">
        <v>114</v>
      </c>
      <c r="T7" s="3" t="s">
        <v>115</v>
      </c>
      <c r="U7" s="3" t="s">
        <v>116</v>
      </c>
      <c r="V7" s="3" t="s">
        <v>139</v>
      </c>
    </row>
    <row r="8" spans="1:22">
      <c r="A8" s="2">
        <v>999223256201654</v>
      </c>
      <c r="B8" s="3" t="s">
        <v>147</v>
      </c>
      <c r="C8" s="3" t="s">
        <v>154</v>
      </c>
      <c r="D8" s="3" t="s">
        <v>149</v>
      </c>
      <c r="E8" s="3" t="s">
        <v>155</v>
      </c>
      <c r="F8" s="3" t="s">
        <v>104</v>
      </c>
      <c r="G8" s="3" t="s">
        <v>105</v>
      </c>
      <c r="H8" s="3" t="s">
        <v>106</v>
      </c>
      <c r="I8" s="3" t="s">
        <v>151</v>
      </c>
      <c r="J8" s="3" t="s">
        <v>30</v>
      </c>
      <c r="K8" s="3" t="s">
        <v>152</v>
      </c>
      <c r="L8" s="3" t="s">
        <v>152</v>
      </c>
      <c r="M8" s="3" t="s">
        <v>109</v>
      </c>
      <c r="N8" s="3" t="s">
        <v>109</v>
      </c>
      <c r="O8" s="3" t="s">
        <v>110</v>
      </c>
      <c r="P8" s="3" t="s">
        <v>111</v>
      </c>
      <c r="Q8" s="3" t="s">
        <v>112</v>
      </c>
      <c r="R8" s="3" t="s">
        <v>156</v>
      </c>
      <c r="S8" s="3" t="s">
        <v>114</v>
      </c>
      <c r="T8" s="3" t="s">
        <v>115</v>
      </c>
      <c r="U8" s="3" t="s">
        <v>116</v>
      </c>
      <c r="V8" s="3" t="s">
        <v>139</v>
      </c>
    </row>
    <row r="9" spans="1:22">
      <c r="A9" s="2">
        <v>999223408369922</v>
      </c>
      <c r="B9" s="3" t="s">
        <v>157</v>
      </c>
      <c r="C9" s="3" t="s">
        <v>158</v>
      </c>
      <c r="D9" s="3" t="s">
        <v>159</v>
      </c>
      <c r="E9" s="3" t="s">
        <v>160</v>
      </c>
      <c r="F9" s="3" t="s">
        <v>125</v>
      </c>
      <c r="G9" s="3" t="s">
        <v>105</v>
      </c>
      <c r="H9" s="3" t="s">
        <v>106</v>
      </c>
      <c r="I9" s="3" t="s">
        <v>161</v>
      </c>
      <c r="J9" s="3" t="s">
        <v>30</v>
      </c>
      <c r="K9" s="3" t="s">
        <v>162</v>
      </c>
      <c r="L9" s="3" t="s">
        <v>162</v>
      </c>
      <c r="M9" s="3" t="s">
        <v>109</v>
      </c>
      <c r="N9" s="3" t="s">
        <v>109</v>
      </c>
      <c r="O9" s="3" t="s">
        <v>110</v>
      </c>
      <c r="P9" s="3" t="s">
        <v>111</v>
      </c>
      <c r="Q9" s="3" t="s">
        <v>112</v>
      </c>
      <c r="R9" s="3" t="s">
        <v>163</v>
      </c>
      <c r="S9" s="3" t="s">
        <v>114</v>
      </c>
      <c r="T9" s="3" t="s">
        <v>115</v>
      </c>
      <c r="U9" s="3" t="s">
        <v>124</v>
      </c>
      <c r="V9" s="3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2023-04-07T03:31:05Z</dcterms:created>
  <dcterms:modified xsi:type="dcterms:W3CDTF">2023-04-07T03:57:05Z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AF3F6E667D5B49829A809C8FF71D1CBB_12</vt:lpwstr>
  </property>
  <property fmtid="{D5CDD505-2E9C-101B-9397-08002B2CF9AE}" pid="3" name="KSOProductBuildVer">
    <vt:lpwstr>2052-11.1.0.14036</vt:lpwstr>
  </property>
</Properties>
</file>