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<sst xmlns="http://schemas.openxmlformats.org/spreadsheetml/2006/main" count="554" uniqueCount="202">
  <si>
    <t>去哪儿网酒店预付对账单</t>
  </si>
  <si>
    <t>供应商名称：</t>
  </si>
  <si>
    <t>汇趣住</t>
  </si>
  <si>
    <t>结算周期：</t>
  </si>
  <si>
    <t>2023-04-03至2023-04-04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</si>
  <si>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</si>
  <si>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</si>
  <si>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</si>
  <si>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</si>
  <si>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</si>
  <si>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</si>
  <si>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</si>
  <si>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</si>
  <si>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</si>
  <si>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</si>
  <si>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</si>
  <si>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</si>
  <si>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</si>
  <si>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</si>
  <si>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</si>
  <si>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¥7,167.00</t>
  </si>
  <si>
    <t>¥958.00</t>
  </si>
  <si>
    <t>-¥494.00</t>
  </si>
  <si>
    <t>¥5,715.00</t>
  </si>
  <si>
    <t>分类信息</t>
  </si>
  <si>
    <t>业务类型</t>
  </si>
  <si>
    <t>酒店预付（点击查看明细）</t>
  </si>
  <si>
    <t>¥6,209.00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</si>
  <si>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</si>
  <si>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</si>
  <si>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</si>
  <si>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</si>
  <si>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</si>
  <si>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</si>
  <si>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</si>
  <si>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</si>
  <si>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</si>
  <si>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</si>
  <si>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</si>
  <si>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</si>
  <si>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</si>
  <si>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</si>
  <si>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</si>
  <si>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</si>
  <si>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</si>
  <si>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</si>
  <si>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</si>
  <si>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</si>
  <si>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</si>
  <si>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</si>
  <si>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</si>
  <si>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</si>
  <si>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</si>
  <si>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</si>
  <si>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</si>
  <si>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</si>
  <si>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</si>
  <si>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</si>
  <si>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</si>
  <si>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</si>
  <si>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</si>
  <si>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</si>
  <si>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</si>
  <si>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</si>
  <si>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</si>
  <si>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</si>
  <si>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</si>
  <si>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</si>
  <si>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</si>
  <si>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</si>
  <si>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</si>
  <si>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</si>
  <si>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103309606130</t>
  </si>
  <si>
    <t>酒店预付</t>
  </si>
  <si>
    <t>否</t>
  </si>
  <si>
    <t>普通</t>
  </si>
  <si>
    <t>342311804</t>
  </si>
  <si>
    <t>星程酒店(上海国际旅游度假区秀浦路店)</t>
  </si>
  <si>
    <t>1639468</t>
  </si>
  <si>
    <t>张婷</t>
  </si>
  <si>
    <t>2023-03-22</t>
  </si>
  <si>
    <t>2023-04-02</t>
  </si>
  <si>
    <t>2023-04-04</t>
  </si>
  <si>
    <t>¥894.00</t>
  </si>
  <si>
    <t>¥126.00</t>
  </si>
  <si>
    <t>¥768.00</t>
  </si>
  <si>
    <t>高级双床房</t>
  </si>
  <si>
    <t>WEBSITE</t>
  </si>
  <si>
    <t>103319563775</t>
  </si>
  <si>
    <t>311484832</t>
  </si>
  <si>
    <t>北京诺金酒店</t>
  </si>
  <si>
    <t>罗聚娇</t>
  </si>
  <si>
    <t>2023-04-01</t>
  </si>
  <si>
    <t>2023-04-03</t>
  </si>
  <si>
    <t>¥1,294.00</t>
  </si>
  <si>
    <t>¥169.00</t>
  </si>
  <si>
    <t>¥1,125.00</t>
  </si>
  <si>
    <t>豪华双床房</t>
  </si>
  <si>
    <t>103321756414</t>
  </si>
  <si>
    <t>381817089</t>
  </si>
  <si>
    <t>轻住·君月酒店</t>
  </si>
  <si>
    <t>毛会平</t>
  </si>
  <si>
    <t>¥89.00</t>
  </si>
  <si>
    <t>¥12.00</t>
  </si>
  <si>
    <t>¥77.00</t>
  </si>
  <si>
    <t>惠选大床房</t>
  </si>
  <si>
    <t>103317575279</t>
  </si>
  <si>
    <t>318075622</t>
  </si>
  <si>
    <t>杭州湘湖逍遥庄园</t>
  </si>
  <si>
    <t>楼红</t>
  </si>
  <si>
    <t>2023-03-30</t>
  </si>
  <si>
    <t>¥4,422.00</t>
  </si>
  <si>
    <t>¥589.00</t>
  </si>
  <si>
    <t>¥3,833.00</t>
  </si>
  <si>
    <t>逍遥高级双床房</t>
  </si>
  <si>
    <t>103321042558</t>
  </si>
  <si>
    <t>381734847</t>
  </si>
  <si>
    <t>锦江都城酒店(郑州嵩山路齐礼阎地铁站店)</t>
  </si>
  <si>
    <t>张军</t>
  </si>
  <si>
    <t>¥272.00</t>
  </si>
  <si>
    <t>¥36.00</t>
  </si>
  <si>
    <t>¥236.00</t>
  </si>
  <si>
    <t>精致双床房</t>
  </si>
  <si>
    <t>103321389479</t>
  </si>
  <si>
    <t>381728340</t>
  </si>
  <si>
    <t>格林豪泰(长治汽车客运西站店)</t>
  </si>
  <si>
    <t>李学彬</t>
  </si>
  <si>
    <t>¥196.00</t>
  </si>
  <si>
    <t>¥26.00</t>
  </si>
  <si>
    <t>¥170.00</t>
  </si>
  <si>
    <t>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</si>
  <si>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</si>
  <si>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</si>
  <si>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</si>
  <si>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</si>
  <si>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</si>
  <si>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</si>
  <si>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</si>
  <si>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</si>
  <si>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</si>
  <si>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NPH20230401163304631906RX0</t>
  </si>
  <si>
    <t>103317544899</t>
  </si>
  <si>
    <t>赔付-房费追回</t>
  </si>
  <si>
    <t>--</t>
  </si>
  <si>
    <t>此订单用户到店后房型不一致，代理告知显示预订的房间是可大可双，现在酒店无法安排双床，用户不认可大床，赔付首晚房费的100%#追赔系统-预付扣款直连#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</si>
  <si>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</si>
  <si>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</si>
  <si>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494</t>
    </r>
    <r>
      <rPr>
        <sz val="10"/>
        <rFont val="宋体"/>
        <charset val="134"/>
      </rPr>
      <t>元</t>
    </r>
  </si>
  <si>
    <t>A230406105732481</t>
  </si>
  <si>
    <r>
      <t>总计：</t>
    </r>
    <r>
      <rPr>
        <sz val="10"/>
        <rFont val="Arial"/>
        <charset val="134"/>
      </rPr>
      <t>5715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</si>
  <si>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</si>
  <si>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</si>
  <si>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</si>
  <si>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</si>
  <si>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</si>
  <si>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</si>
  <si>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</si>
  <si>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</si>
  <si>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</si>
  <si>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</si>
  <si>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</si>
  <si>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</si>
  <si>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</si>
  <si>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</si>
  <si>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</si>
  <si>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</si>
  <si>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</si>
  <si>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</si>
  <si>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3195819</t>
  </si>
  <si>
    <t>170.00</t>
  </si>
  <si>
    <t>RMB</t>
  </si>
  <si>
    <t>0</t>
  </si>
  <si>
    <t>0.00</t>
  </si>
  <si>
    <t>汇趣住国内直连</t>
  </si>
  <si>
    <t>01.011247</t>
  </si>
  <si>
    <t>2023-04-03 22:03:50</t>
  </si>
  <si>
    <t>直连</t>
  </si>
  <si>
    <t>中国</t>
  </si>
  <si>
    <t>3195320</t>
  </si>
  <si>
    <t>锦江都城酒店(郑州嵩山路店)</t>
  </si>
  <si>
    <t>236.00</t>
  </si>
  <si>
    <t>2023-04-03 18:50:45</t>
  </si>
  <si>
    <t>3195282</t>
  </si>
  <si>
    <t>非繁·银川君月酒店</t>
  </si>
  <si>
    <t>77.00</t>
  </si>
  <si>
    <t>2023-04-03 18:33:44</t>
  </si>
  <si>
    <t>103319947454</t>
  </si>
  <si>
    <t>3190645</t>
  </si>
  <si>
    <t>杭州西湖希尔顿嘉悦里酒店</t>
  </si>
  <si>
    <t>孙玶儿</t>
  </si>
  <si>
    <t>2023-04-05</t>
  </si>
  <si>
    <t>1257.00</t>
  </si>
  <si>
    <t>2023-04-01 22:31:30</t>
  </si>
  <si>
    <t>3189778</t>
  </si>
  <si>
    <t>1125.00</t>
  </si>
  <si>
    <t>2023-04-01 16:08:58</t>
  </si>
  <si>
    <t>3182952</t>
  </si>
  <si>
    <t>3833.00</t>
  </si>
  <si>
    <t>2023-03-30 12:46:24</t>
  </si>
  <si>
    <t>3164656</t>
  </si>
  <si>
    <t>768.00</t>
  </si>
  <si>
    <t>2023-03-22 23:49:59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</si>
</sst>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6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6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2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93</v>
      </c>
      <c r="P3" s="7" t="s">
        <v>82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98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99</v>
      </c>
      <c r="H4" s="7" t="s">
        <v>100</v>
      </c>
      <c r="I4" s="7" t="s">
        <v>78</v>
      </c>
      <c r="J4" s="7" t="s">
        <v>2</v>
      </c>
      <c r="K4" s="7" t="s">
        <v>101</v>
      </c>
      <c r="L4" s="7">
        <v>1</v>
      </c>
      <c r="M4" s="7">
        <v>1</v>
      </c>
      <c r="N4" s="7" t="s">
        <v>93</v>
      </c>
      <c r="O4" s="7" t="s">
        <v>93</v>
      </c>
      <c r="P4" s="7" t="s">
        <v>82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3</v>
      </c>
      <c r="N5" s="7" t="s">
        <v>110</v>
      </c>
      <c r="O5" s="7" t="s">
        <v>92</v>
      </c>
      <c r="P5" s="7" t="s">
        <v>82</v>
      </c>
      <c r="Q5" s="7"/>
      <c r="R5" s="12" t="s">
        <v>111</v>
      </c>
      <c r="S5" s="14" t="s">
        <v>19</v>
      </c>
      <c r="T5" s="7"/>
      <c r="U5" s="12" t="s">
        <v>19</v>
      </c>
      <c r="V5" s="12" t="s">
        <v>111</v>
      </c>
      <c r="W5" s="14" t="s">
        <v>112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115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116</v>
      </c>
      <c r="H6" s="7" t="s">
        <v>117</v>
      </c>
      <c r="I6" s="7" t="s">
        <v>78</v>
      </c>
      <c r="J6" s="7" t="s">
        <v>2</v>
      </c>
      <c r="K6" s="7" t="s">
        <v>118</v>
      </c>
      <c r="L6" s="7">
        <v>1</v>
      </c>
      <c r="M6" s="7">
        <v>1</v>
      </c>
      <c r="N6" s="7" t="s">
        <v>93</v>
      </c>
      <c r="O6" s="7" t="s">
        <v>93</v>
      </c>
      <c r="P6" s="7" t="s">
        <v>82</v>
      </c>
      <c r="Q6" s="7"/>
      <c r="R6" s="12" t="s">
        <v>119</v>
      </c>
      <c r="S6" s="14" t="s">
        <v>19</v>
      </c>
      <c r="T6" s="7"/>
      <c r="U6" s="12" t="s">
        <v>19</v>
      </c>
      <c r="V6" s="12" t="s">
        <v>119</v>
      </c>
      <c r="W6" s="14" t="s">
        <v>120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123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124</v>
      </c>
      <c r="H7" s="7" t="s">
        <v>125</v>
      </c>
      <c r="I7" s="7" t="s">
        <v>78</v>
      </c>
      <c r="J7" s="7" t="s">
        <v>2</v>
      </c>
      <c r="K7" s="7" t="s">
        <v>126</v>
      </c>
      <c r="L7" s="7">
        <v>1</v>
      </c>
      <c r="M7" s="7">
        <v>1</v>
      </c>
      <c r="N7" s="7" t="s">
        <v>93</v>
      </c>
      <c r="O7" s="7" t="s">
        <v>93</v>
      </c>
      <c r="P7" s="7" t="s">
        <v>82</v>
      </c>
      <c r="Q7" s="7"/>
      <c r="R7" s="12" t="s">
        <v>127</v>
      </c>
      <c r="S7" s="14" t="s">
        <v>19</v>
      </c>
      <c r="T7" s="7"/>
      <c r="U7" s="12" t="s">
        <v>19</v>
      </c>
      <c r="V7" s="12" t="s">
        <v>127</v>
      </c>
      <c r="W7" s="14" t="s">
        <v>128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87</v>
      </c>
      <c r="AG7" t="s">
        <v>74</v>
      </c>
      <c r="AH7" t="s">
        <v>19</v>
      </c>
    </row>
    <row r="8" customHeight="1" spans="1:32">
      <c r="A8" s="10" t="s">
        <v>131</v>
      </c>
      <c r="B8" s="10"/>
      <c r="C8" s="10" t="s">
        <v>132</v>
      </c>
      <c r="D8" s="10"/>
      <c r="E8" s="10"/>
      <c r="F8" s="10"/>
      <c r="G8" s="10" t="s">
        <v>132</v>
      </c>
      <c r="H8" s="10" t="s">
        <v>132</v>
      </c>
      <c r="I8" s="10" t="s">
        <v>132</v>
      </c>
      <c r="J8" s="10" t="s">
        <v>132</v>
      </c>
      <c r="K8" s="10" t="s">
        <v>132</v>
      </c>
      <c r="L8" s="10" t="s">
        <v>132</v>
      </c>
      <c r="M8" s="10" t="s">
        <v>132</v>
      </c>
      <c r="N8" s="10" t="s">
        <v>132</v>
      </c>
      <c r="O8" s="10" t="s">
        <v>132</v>
      </c>
      <c r="P8" s="10" t="s">
        <v>132</v>
      </c>
      <c r="Q8" s="10"/>
      <c r="R8" s="13" t="s">
        <v>20</v>
      </c>
      <c r="S8" s="13" t="s">
        <v>19</v>
      </c>
      <c r="T8" s="10" t="s">
        <v>132</v>
      </c>
      <c r="U8" s="13"/>
      <c r="V8" s="13" t="s">
        <v>20</v>
      </c>
      <c r="W8" s="13" t="s">
        <v>21</v>
      </c>
      <c r="X8" s="13"/>
      <c r="Y8" s="13"/>
      <c r="Z8" s="13"/>
      <c r="AA8" s="10"/>
      <c r="AB8" s="13"/>
      <c r="AC8" s="10"/>
      <c r="AD8" s="10" t="s">
        <v>132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133</v>
      </c>
      <c r="B1" s="4" t="s">
        <v>134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135</v>
      </c>
      <c r="H1" s="4" t="s">
        <v>136</v>
      </c>
      <c r="I1" s="4" t="s">
        <v>13</v>
      </c>
      <c r="J1" s="4" t="s">
        <v>17</v>
      </c>
      <c r="K1" s="4" t="s">
        <v>18</v>
      </c>
      <c r="L1" s="11" t="s">
        <v>137</v>
      </c>
      <c r="M1" s="4" t="s">
        <v>138</v>
      </c>
      <c r="N1" s="4" t="s">
        <v>139</v>
      </c>
    </row>
    <row r="2" ht="14.25" customHeight="1" spans="1:256">
      <c r="A2" s="6" t="s">
        <v>140</v>
      </c>
      <c r="B2" s="7" t="s">
        <v>141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142</v>
      </c>
      <c r="I2" s="12" t="s">
        <v>22</v>
      </c>
      <c r="J2" s="12" t="s">
        <v>19</v>
      </c>
      <c r="K2" s="12" t="s">
        <v>22</v>
      </c>
      <c r="L2" s="7" t="s">
        <v>143</v>
      </c>
      <c r="M2" s="7" t="s">
        <v>144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131</v>
      </c>
      <c r="B3" s="10" t="s">
        <v>132</v>
      </c>
      <c r="C3" s="10" t="s">
        <v>132</v>
      </c>
      <c r="D3" s="10" t="s">
        <v>132</v>
      </c>
      <c r="E3" s="10"/>
      <c r="F3" s="10"/>
      <c r="G3" s="10" t="s">
        <v>132</v>
      </c>
      <c r="H3" s="10" t="s">
        <v>132</v>
      </c>
      <c r="I3" s="13" t="s">
        <v>22</v>
      </c>
      <c r="J3" s="13"/>
      <c r="K3" s="13"/>
      <c r="L3" s="10"/>
      <c r="M3" s="10" t="s">
        <v>132</v>
      </c>
      <c r="N3" t="s">
        <v>132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145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A16" sqref="A16:A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146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768</v>
      </c>
      <c r="E2" t="str">
        <f>VLOOKUP(A2,HOP!A:L,12,0)</f>
        <v>768.00</v>
      </c>
      <c r="F2" t="str">
        <f>VLOOKUP(A2,HOP!A:C,3,0)</f>
        <v>3164656</v>
      </c>
      <c r="G2">
        <f>D2-E2</f>
        <v>0</v>
      </c>
      <c r="H2" t="str">
        <f>$H$1&amp;F2</f>
        <v>，3164656</v>
      </c>
      <c r="I2" t="str">
        <f>VLOOKUP(A2,HOP!A:U,21,0)</f>
        <v>直连</v>
      </c>
    </row>
    <row r="3" ht="14.25" customHeight="1" spans="1:9">
      <c r="A3" s="6" t="s">
        <v>88</v>
      </c>
      <c r="B3" s="7" t="s">
        <v>93</v>
      </c>
      <c r="C3" s="7" t="s">
        <v>82</v>
      </c>
      <c r="D3" s="3">
        <v>1125</v>
      </c>
      <c r="E3" t="str">
        <f>VLOOKUP(A3,HOP!A:L,12,0)</f>
        <v>1125.00</v>
      </c>
      <c r="F3" t="str">
        <f>VLOOKUP(A3,HOP!A:C,3,0)</f>
        <v>3189778</v>
      </c>
      <c r="G3">
        <f t="shared" ref="G3:G8" si="0">D3-E3</f>
        <v>0</v>
      </c>
      <c r="H3" t="str">
        <f t="shared" ref="H3:H8" si="1">$H$1&amp;F3</f>
        <v>，3189778</v>
      </c>
      <c r="I3" t="str">
        <f>VLOOKUP(A3,HOP!A:U,21,0)</f>
        <v>直连</v>
      </c>
    </row>
    <row r="4" ht="14.25" customHeight="1" spans="1:9">
      <c r="A4" s="6" t="s">
        <v>98</v>
      </c>
      <c r="B4" s="7" t="s">
        <v>93</v>
      </c>
      <c r="C4" s="7" t="s">
        <v>82</v>
      </c>
      <c r="D4" s="3">
        <v>77</v>
      </c>
      <c r="E4" t="str">
        <f>VLOOKUP(A4,HOP!A:L,12,0)</f>
        <v>77.00</v>
      </c>
      <c r="F4" t="str">
        <f>VLOOKUP(A4,HOP!A:C,3,0)</f>
        <v>3195282</v>
      </c>
      <c r="G4">
        <f t="shared" si="0"/>
        <v>0</v>
      </c>
      <c r="H4" t="str">
        <f t="shared" si="1"/>
        <v>，3195282</v>
      </c>
      <c r="I4" t="str">
        <f>VLOOKUP(A4,HOP!A:U,21,0)</f>
        <v>直连</v>
      </c>
    </row>
    <row r="5" ht="14.25" customHeight="1" spans="1:9">
      <c r="A5" s="6" t="s">
        <v>106</v>
      </c>
      <c r="B5" s="7" t="s">
        <v>92</v>
      </c>
      <c r="C5" s="7" t="s">
        <v>82</v>
      </c>
      <c r="D5" s="3">
        <v>3833</v>
      </c>
      <c r="E5" t="str">
        <f>VLOOKUP(A5,HOP!A:L,12,0)</f>
        <v>3833.00</v>
      </c>
      <c r="F5" t="str">
        <f>VLOOKUP(A5,HOP!A:C,3,0)</f>
        <v>3182952</v>
      </c>
      <c r="G5">
        <f t="shared" si="0"/>
        <v>0</v>
      </c>
      <c r="H5" t="str">
        <f t="shared" si="1"/>
        <v>，3182952</v>
      </c>
      <c r="I5" t="str">
        <f>VLOOKUP(A5,HOP!A:U,21,0)</f>
        <v>直连</v>
      </c>
    </row>
    <row r="6" ht="14.25" customHeight="1" spans="1:9">
      <c r="A6" s="6" t="s">
        <v>115</v>
      </c>
      <c r="B6" s="7" t="s">
        <v>93</v>
      </c>
      <c r="C6" s="7" t="s">
        <v>82</v>
      </c>
      <c r="D6" s="3">
        <v>236</v>
      </c>
      <c r="E6" t="str">
        <f>VLOOKUP(A6,HOP!A:L,12,0)</f>
        <v>236.00</v>
      </c>
      <c r="F6" t="str">
        <f>VLOOKUP(A6,HOP!A:C,3,0)</f>
        <v>3195320</v>
      </c>
      <c r="G6">
        <f t="shared" si="0"/>
        <v>0</v>
      </c>
      <c r="H6" t="str">
        <f t="shared" si="1"/>
        <v>，3195320</v>
      </c>
      <c r="I6" t="str">
        <f>VLOOKUP(A6,HOP!A:U,21,0)</f>
        <v>直连</v>
      </c>
    </row>
    <row r="7" ht="14.25" customHeight="1" spans="1:9">
      <c r="A7" s="6" t="s">
        <v>123</v>
      </c>
      <c r="B7" s="7" t="s">
        <v>93</v>
      </c>
      <c r="C7" s="7" t="s">
        <v>82</v>
      </c>
      <c r="D7" s="3">
        <v>170</v>
      </c>
      <c r="E7" t="str">
        <f>VLOOKUP(A7,HOP!A:L,12,0)</f>
        <v>170.00</v>
      </c>
      <c r="F7" t="str">
        <f>VLOOKUP(A7,HOP!A:C,3,0)</f>
        <v>3195819</v>
      </c>
      <c r="G7">
        <f t="shared" si="0"/>
        <v>0</v>
      </c>
      <c r="H7" t="str">
        <f t="shared" si="1"/>
        <v>，3195819</v>
      </c>
      <c r="I7" t="str">
        <f>VLOOKUP(A7,HOP!A:U,21,0)</f>
        <v>直连</v>
      </c>
    </row>
    <row r="8" spans="1:10">
      <c r="A8" s="43" t="s">
        <v>141</v>
      </c>
      <c r="D8" s="8">
        <v>-494</v>
      </c>
      <c r="E8" t="e">
        <f>VLOOKUP(A8,HOP!A:L,12,0)</f>
        <v>#N/A</v>
      </c>
      <c r="F8">
        <v>3184771</v>
      </c>
      <c r="G8" t="e">
        <f t="shared" si="0"/>
        <v>#N/A</v>
      </c>
      <c r="H8" t="str">
        <f t="shared" si="1"/>
        <v>，3184771</v>
      </c>
      <c r="I8" t="e">
        <f>VLOOKUP(A8,HOP!A:U,21,0)</f>
        <v>#N/A</v>
      </c>
      <c r="J8" s="5" t="s">
        <v>147</v>
      </c>
    </row>
    <row r="10" spans="4:4">
      <c r="D10" s="3">
        <f>SUM(D2:D9)</f>
        <v>5715</v>
      </c>
    </row>
    <row r="12" ht="14.25" spans="4:4">
      <c r="D12" s="9" t="s">
        <v>23</v>
      </c>
    </row>
    <row r="16" spans="1:1">
      <c r="A16" t="s">
        <v>148</v>
      </c>
    </row>
    <row r="17" spans="1:1">
      <c r="A17" s="5" t="s">
        <v>149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1" sqref="$A1:$XFD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2">
      <c r="A1" s="2" t="s">
        <v>150</v>
      </c>
      <c r="B1" s="2" t="s">
        <v>151</v>
      </c>
      <c r="C1" s="2" t="s">
        <v>152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153</v>
      </c>
      <c r="I1" s="2" t="s">
        <v>154</v>
      </c>
      <c r="J1" s="2" t="s">
        <v>155</v>
      </c>
      <c r="K1" s="2" t="s">
        <v>156</v>
      </c>
      <c r="L1" s="2" t="s">
        <v>157</v>
      </c>
      <c r="M1" s="2" t="s">
        <v>158</v>
      </c>
      <c r="N1" s="2" t="s">
        <v>159</v>
      </c>
      <c r="O1" s="2" t="s">
        <v>160</v>
      </c>
      <c r="P1" s="2" t="s">
        <v>161</v>
      </c>
      <c r="Q1" s="2" t="s">
        <v>162</v>
      </c>
      <c r="R1" s="2" t="s">
        <v>163</v>
      </c>
      <c r="S1" s="2" t="s">
        <v>164</v>
      </c>
      <c r="T1" s="2" t="s">
        <v>165</v>
      </c>
      <c r="U1" s="2" t="s">
        <v>166</v>
      </c>
      <c r="V1" s="2" t="s">
        <v>167</v>
      </c>
    </row>
    <row r="2" s="1" customFormat="1" spans="1:22">
      <c r="A2" s="1" t="s">
        <v>123</v>
      </c>
      <c r="B2" s="1" t="s">
        <v>93</v>
      </c>
      <c r="C2" s="1" t="s">
        <v>168</v>
      </c>
      <c r="D2" s="1" t="s">
        <v>125</v>
      </c>
      <c r="E2" s="1" t="s">
        <v>126</v>
      </c>
      <c r="F2" s="1" t="s">
        <v>93</v>
      </c>
      <c r="G2" s="1" t="s">
        <v>82</v>
      </c>
      <c r="H2" s="1" t="s">
        <v>143</v>
      </c>
      <c r="I2" s="1" t="s">
        <v>169</v>
      </c>
      <c r="J2" s="1" t="s">
        <v>170</v>
      </c>
      <c r="K2" s="1" t="s">
        <v>169</v>
      </c>
      <c r="L2" s="1" t="s">
        <v>169</v>
      </c>
      <c r="M2" s="1" t="s">
        <v>171</v>
      </c>
      <c r="N2" s="1" t="s">
        <v>171</v>
      </c>
      <c r="O2" s="1" t="s">
        <v>172</v>
      </c>
      <c r="P2" s="1" t="s">
        <v>173</v>
      </c>
      <c r="Q2" s="1" t="s">
        <v>174</v>
      </c>
      <c r="R2" s="1" t="s">
        <v>175</v>
      </c>
      <c r="S2" s="1" t="s">
        <v>74</v>
      </c>
      <c r="T2" s="1" t="s">
        <v>36</v>
      </c>
      <c r="U2" s="1" t="s">
        <v>176</v>
      </c>
      <c r="V2" s="1" t="s">
        <v>177</v>
      </c>
    </row>
    <row r="3" s="1" customFormat="1" spans="1:22">
      <c r="A3" s="1" t="s">
        <v>115</v>
      </c>
      <c r="B3" s="1" t="s">
        <v>93</v>
      </c>
      <c r="C3" s="1" t="s">
        <v>178</v>
      </c>
      <c r="D3" s="1" t="s">
        <v>179</v>
      </c>
      <c r="E3" s="1" t="s">
        <v>118</v>
      </c>
      <c r="F3" s="1" t="s">
        <v>93</v>
      </c>
      <c r="G3" s="1" t="s">
        <v>82</v>
      </c>
      <c r="H3" s="1" t="s">
        <v>143</v>
      </c>
      <c r="I3" s="1" t="s">
        <v>180</v>
      </c>
      <c r="J3" s="1" t="s">
        <v>170</v>
      </c>
      <c r="K3" s="1" t="s">
        <v>180</v>
      </c>
      <c r="L3" s="1" t="s">
        <v>180</v>
      </c>
      <c r="M3" s="1" t="s">
        <v>171</v>
      </c>
      <c r="N3" s="1" t="s">
        <v>171</v>
      </c>
      <c r="O3" s="1" t="s">
        <v>172</v>
      </c>
      <c r="P3" s="1" t="s">
        <v>173</v>
      </c>
      <c r="Q3" s="1" t="s">
        <v>174</v>
      </c>
      <c r="R3" s="1" t="s">
        <v>181</v>
      </c>
      <c r="S3" s="1" t="s">
        <v>74</v>
      </c>
      <c r="T3" s="1" t="s">
        <v>36</v>
      </c>
      <c r="U3" s="1" t="s">
        <v>176</v>
      </c>
      <c r="V3" s="1" t="s">
        <v>177</v>
      </c>
    </row>
    <row r="4" s="1" customFormat="1" spans="1:22">
      <c r="A4" s="1" t="s">
        <v>98</v>
      </c>
      <c r="B4" s="1" t="s">
        <v>93</v>
      </c>
      <c r="C4" s="1" t="s">
        <v>182</v>
      </c>
      <c r="D4" s="1" t="s">
        <v>183</v>
      </c>
      <c r="E4" s="1" t="s">
        <v>101</v>
      </c>
      <c r="F4" s="1" t="s">
        <v>93</v>
      </c>
      <c r="G4" s="1" t="s">
        <v>82</v>
      </c>
      <c r="H4" s="1" t="s">
        <v>143</v>
      </c>
      <c r="I4" s="1" t="s">
        <v>184</v>
      </c>
      <c r="J4" s="1" t="s">
        <v>170</v>
      </c>
      <c r="K4" s="1" t="s">
        <v>184</v>
      </c>
      <c r="L4" s="1" t="s">
        <v>184</v>
      </c>
      <c r="M4" s="1" t="s">
        <v>171</v>
      </c>
      <c r="N4" s="1" t="s">
        <v>171</v>
      </c>
      <c r="O4" s="1" t="s">
        <v>172</v>
      </c>
      <c r="P4" s="1" t="s">
        <v>173</v>
      </c>
      <c r="Q4" s="1" t="s">
        <v>174</v>
      </c>
      <c r="R4" s="1" t="s">
        <v>185</v>
      </c>
      <c r="S4" s="1" t="s">
        <v>74</v>
      </c>
      <c r="T4" s="1" t="s">
        <v>36</v>
      </c>
      <c r="U4" s="1" t="s">
        <v>176</v>
      </c>
      <c r="V4" s="1" t="s">
        <v>177</v>
      </c>
    </row>
    <row r="5" s="1" customFormat="1" spans="1:22">
      <c r="A5" s="1" t="s">
        <v>186</v>
      </c>
      <c r="B5" s="1" t="s">
        <v>92</v>
      </c>
      <c r="C5" s="1" t="s">
        <v>187</v>
      </c>
      <c r="D5" s="1" t="s">
        <v>188</v>
      </c>
      <c r="E5" s="1" t="s">
        <v>189</v>
      </c>
      <c r="F5" s="1" t="s">
        <v>82</v>
      </c>
      <c r="G5" s="1" t="s">
        <v>190</v>
      </c>
      <c r="H5" s="1" t="s">
        <v>143</v>
      </c>
      <c r="I5" s="1" t="s">
        <v>191</v>
      </c>
      <c r="J5" s="1" t="s">
        <v>170</v>
      </c>
      <c r="K5" s="1" t="s">
        <v>191</v>
      </c>
      <c r="L5" s="1" t="s">
        <v>191</v>
      </c>
      <c r="M5" s="1" t="s">
        <v>171</v>
      </c>
      <c r="N5" s="1" t="s">
        <v>171</v>
      </c>
      <c r="O5" s="1" t="s">
        <v>172</v>
      </c>
      <c r="P5" s="1" t="s">
        <v>173</v>
      </c>
      <c r="Q5" s="1" t="s">
        <v>174</v>
      </c>
      <c r="R5" s="1" t="s">
        <v>192</v>
      </c>
      <c r="S5" s="1" t="s">
        <v>74</v>
      </c>
      <c r="T5" s="1" t="s">
        <v>36</v>
      </c>
      <c r="U5" s="1" t="s">
        <v>176</v>
      </c>
      <c r="V5" s="1" t="s">
        <v>177</v>
      </c>
    </row>
    <row r="6" s="1" customFormat="1" spans="1:22">
      <c r="A6" s="1" t="s">
        <v>88</v>
      </c>
      <c r="B6" s="1" t="s">
        <v>92</v>
      </c>
      <c r="C6" s="1" t="s">
        <v>193</v>
      </c>
      <c r="D6" s="1" t="s">
        <v>90</v>
      </c>
      <c r="E6" s="1" t="s">
        <v>91</v>
      </c>
      <c r="F6" s="1" t="s">
        <v>93</v>
      </c>
      <c r="G6" s="1" t="s">
        <v>82</v>
      </c>
      <c r="H6" s="1" t="s">
        <v>143</v>
      </c>
      <c r="I6" s="1" t="s">
        <v>194</v>
      </c>
      <c r="J6" s="1" t="s">
        <v>170</v>
      </c>
      <c r="K6" s="1" t="s">
        <v>194</v>
      </c>
      <c r="L6" s="1" t="s">
        <v>194</v>
      </c>
      <c r="M6" s="1" t="s">
        <v>171</v>
      </c>
      <c r="N6" s="1" t="s">
        <v>171</v>
      </c>
      <c r="O6" s="1" t="s">
        <v>172</v>
      </c>
      <c r="P6" s="1" t="s">
        <v>173</v>
      </c>
      <c r="Q6" s="1" t="s">
        <v>174</v>
      </c>
      <c r="R6" s="1" t="s">
        <v>195</v>
      </c>
      <c r="S6" s="1" t="s">
        <v>74</v>
      </c>
      <c r="T6" s="1" t="s">
        <v>36</v>
      </c>
      <c r="U6" s="1" t="s">
        <v>176</v>
      </c>
      <c r="V6" s="1" t="s">
        <v>177</v>
      </c>
    </row>
    <row r="7" s="1" customFormat="1" spans="1:22">
      <c r="A7" s="1" t="s">
        <v>106</v>
      </c>
      <c r="B7" s="1" t="s">
        <v>110</v>
      </c>
      <c r="C7" s="1" t="s">
        <v>196</v>
      </c>
      <c r="D7" s="1" t="s">
        <v>108</v>
      </c>
      <c r="E7" s="1" t="s">
        <v>109</v>
      </c>
      <c r="F7" s="1" t="s">
        <v>92</v>
      </c>
      <c r="G7" s="1" t="s">
        <v>82</v>
      </c>
      <c r="H7" s="1" t="s">
        <v>143</v>
      </c>
      <c r="I7" s="1" t="s">
        <v>197</v>
      </c>
      <c r="J7" s="1" t="s">
        <v>170</v>
      </c>
      <c r="K7" s="1" t="s">
        <v>197</v>
      </c>
      <c r="L7" s="1" t="s">
        <v>197</v>
      </c>
      <c r="M7" s="1" t="s">
        <v>171</v>
      </c>
      <c r="N7" s="1" t="s">
        <v>171</v>
      </c>
      <c r="O7" s="1" t="s">
        <v>172</v>
      </c>
      <c r="P7" s="1" t="s">
        <v>173</v>
      </c>
      <c r="Q7" s="1" t="s">
        <v>174</v>
      </c>
      <c r="R7" s="1" t="s">
        <v>198</v>
      </c>
      <c r="S7" s="1" t="s">
        <v>74</v>
      </c>
      <c r="T7" s="1" t="s">
        <v>36</v>
      </c>
      <c r="U7" s="1" t="s">
        <v>176</v>
      </c>
      <c r="V7" s="1" t="s">
        <v>177</v>
      </c>
    </row>
    <row r="8" s="1" customFormat="1" spans="1:22">
      <c r="A8" s="1" t="s">
        <v>72</v>
      </c>
      <c r="B8" s="1" t="s">
        <v>80</v>
      </c>
      <c r="C8" s="1" t="s">
        <v>199</v>
      </c>
      <c r="D8" s="1" t="s">
        <v>77</v>
      </c>
      <c r="E8" s="1" t="s">
        <v>79</v>
      </c>
      <c r="F8" s="1" t="s">
        <v>81</v>
      </c>
      <c r="G8" s="1" t="s">
        <v>82</v>
      </c>
      <c r="H8" s="1" t="s">
        <v>143</v>
      </c>
      <c r="I8" s="1" t="s">
        <v>200</v>
      </c>
      <c r="J8" s="1" t="s">
        <v>170</v>
      </c>
      <c r="K8" s="1" t="s">
        <v>200</v>
      </c>
      <c r="L8" s="1" t="s">
        <v>200</v>
      </c>
      <c r="M8" s="1" t="s">
        <v>171</v>
      </c>
      <c r="N8" s="1" t="s">
        <v>171</v>
      </c>
      <c r="O8" s="1" t="s">
        <v>172</v>
      </c>
      <c r="P8" s="1" t="s">
        <v>173</v>
      </c>
      <c r="Q8" s="1" t="s">
        <v>174</v>
      </c>
      <c r="R8" s="1" t="s">
        <v>201</v>
      </c>
      <c r="S8" s="1" t="s">
        <v>74</v>
      </c>
      <c r="T8" s="1" t="s">
        <v>36</v>
      </c>
      <c r="U8" s="1" t="s">
        <v>176</v>
      </c>
      <c r="V8" s="1" t="s">
        <v>177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2023-04-06T02:59:14Z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AE1296C156BF496DA230BDABD80D8A29_12</vt:lpwstr>
  </property>
</Properties>
</file>