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<sst xmlns="http://schemas.openxmlformats.org/spreadsheetml/2006/main" count="378" uniqueCount="161">
  <si>
    <t>去哪儿网酒店预付对账单</t>
  </si>
  <si>
    <t>供应商名称：</t>
  </si>
  <si>
    <t>汇趣住</t>
  </si>
  <si>
    <t>结算周期：</t>
  </si>
  <si>
    <t>2023-04-09至2023-04-10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</si>
  <si>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</si>
  <si>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</si>
  <si>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</si>
  <si>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</si>
  <si>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</si>
  <si>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</si>
  <si>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</si>
  <si>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</si>
  <si>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</si>
  <si>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</si>
  <si>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</si>
  <si>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</si>
  <si>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</si>
  <si>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</si>
  <si>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</si>
  <si>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¥2,550.00</t>
  </si>
  <si>
    <t>¥361.00</t>
  </si>
  <si>
    <t>¥2,189.00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</si>
  <si>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</si>
  <si>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</si>
  <si>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</si>
  <si>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</si>
  <si>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</si>
  <si>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</si>
  <si>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</si>
  <si>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</si>
  <si>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</si>
  <si>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</si>
  <si>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</si>
  <si>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</si>
  <si>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</si>
  <si>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</si>
  <si>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</si>
  <si>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</si>
  <si>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</si>
  <si>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</si>
  <si>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</si>
  <si>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</si>
  <si>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</si>
  <si>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</si>
  <si>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</si>
  <si>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</si>
  <si>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</si>
  <si>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</si>
  <si>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</si>
  <si>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</si>
  <si>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</si>
  <si>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</si>
  <si>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</si>
  <si>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</si>
  <si>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</si>
  <si>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</si>
  <si>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</si>
  <si>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</si>
  <si>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</si>
  <si>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</si>
  <si>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</si>
  <si>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</si>
  <si>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</si>
  <si>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</si>
  <si>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</si>
  <si>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</si>
  <si>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</si>
  <si>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</si>
  <si>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</si>
  <si>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103326509769</t>
  </si>
  <si>
    <t>酒店预付</t>
  </si>
  <si>
    <t>否</t>
  </si>
  <si>
    <t>普通</t>
  </si>
  <si>
    <t>375512034</t>
  </si>
  <si>
    <t>三亚湾红树林度假世界(木棉酒店)</t>
  </si>
  <si>
    <t>1639468</t>
  </si>
  <si>
    <t>董建华</t>
  </si>
  <si>
    <t>2023-04-08</t>
  </si>
  <si>
    <t>2023-04-09</t>
  </si>
  <si>
    <t>¥403.00</t>
  </si>
  <si>
    <t>¥53.00</t>
  </si>
  <si>
    <t>¥350.00</t>
  </si>
  <si>
    <t>城市景观双床房</t>
  </si>
  <si>
    <t>WEBSITE</t>
  </si>
  <si>
    <t>103323644546</t>
  </si>
  <si>
    <t>384592857</t>
  </si>
  <si>
    <t>海友酒店(北京南站南广场店)</t>
  </si>
  <si>
    <t>梁丽辉</t>
  </si>
  <si>
    <t>2023-04-05</t>
  </si>
  <si>
    <t>2023-04-10</t>
  </si>
  <si>
    <t>¥239.00</t>
  </si>
  <si>
    <t>¥32.00</t>
  </si>
  <si>
    <t>¥207.00</t>
  </si>
  <si>
    <t>大床房a</t>
  </si>
  <si>
    <t>103313556683</t>
  </si>
  <si>
    <t>322592578</t>
  </si>
  <si>
    <t>汉庭酒店(北京三元桥燕莎使馆区店)</t>
  </si>
  <si>
    <t>裴其霞</t>
  </si>
  <si>
    <t>2023-03-26</t>
  </si>
  <si>
    <t>¥628.00</t>
  </si>
  <si>
    <t>¥94.00</t>
  </si>
  <si>
    <t>¥534.00</t>
  </si>
  <si>
    <t>大床房</t>
  </si>
  <si>
    <t>103319098847</t>
  </si>
  <si>
    <t>311483911</t>
  </si>
  <si>
    <t>深圳富苑皇冠假日套房酒店</t>
  </si>
  <si>
    <t>李健</t>
  </si>
  <si>
    <t>2023-04-01</t>
  </si>
  <si>
    <t>¥1,280.00</t>
  </si>
  <si>
    <t>¥182.00</t>
  </si>
  <si>
    <t>¥1,098.00</t>
  </si>
  <si>
    <t>大床套房（开放式）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</si>
  <si>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</si>
  <si>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</si>
  <si>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</si>
  <si>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</si>
  <si>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</si>
  <si>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</si>
  <si>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</si>
  <si>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</si>
  <si>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</si>
  <si>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</si>
  <si>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</si>
  <si>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A230411141639481</t>
  </si>
  <si>
    <r>
      <t>总计：</t>
    </r>
    <r>
      <rPr>
        <sz val="10"/>
        <rFont val="Arial"/>
        <charset val="134"/>
      </rPr>
      <t>2189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</si>
  <si>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</si>
  <si>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</si>
  <si>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</si>
  <si>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</si>
  <si>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</si>
  <si>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</si>
  <si>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</si>
  <si>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</si>
  <si>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</si>
  <si>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</si>
  <si>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</si>
  <si>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</si>
  <si>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</si>
  <si>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</si>
  <si>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</si>
  <si>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</si>
  <si>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</si>
  <si>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</si>
  <si>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3189553</t>
  </si>
  <si>
    <t>--</t>
  </si>
  <si>
    <t>1098.00</t>
  </si>
  <si>
    <t>RMB</t>
  </si>
  <si>
    <t>0</t>
  </si>
  <si>
    <t>0.00</t>
  </si>
  <si>
    <t>汇趣住国内直连</t>
  </si>
  <si>
    <t>01.011247</t>
  </si>
  <si>
    <t>2023-04-01 14:33:30</t>
  </si>
  <si>
    <t>直连</t>
  </si>
  <si>
    <t>中国</t>
  </si>
  <si>
    <t>3200052</t>
  </si>
  <si>
    <t>207.00</t>
  </si>
  <si>
    <t>2023-04-05 13:58:49</t>
  </si>
  <si>
    <t>3174080</t>
  </si>
  <si>
    <t>534.00</t>
  </si>
  <si>
    <t>2023-03-26 21:20:47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</si>
</sst>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79</v>
      </c>
      <c r="P3" s="7" t="s">
        <v>90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90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2</v>
      </c>
      <c r="N5" s="7" t="s">
        <v>108</v>
      </c>
      <c r="O5" s="7" t="s">
        <v>78</v>
      </c>
      <c r="P5" s="7" t="s">
        <v>90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72</v>
      </c>
      <c r="AH5" t="s">
        <v>19</v>
      </c>
    </row>
    <row r="6" customHeight="1" spans="1:32">
      <c r="A6" s="10" t="s">
        <v>113</v>
      </c>
      <c r="B6" s="10"/>
      <c r="C6" s="10" t="s">
        <v>114</v>
      </c>
      <c r="D6" s="10"/>
      <c r="E6" s="10"/>
      <c r="F6" s="10"/>
      <c r="G6" s="10" t="s">
        <v>114</v>
      </c>
      <c r="H6" s="10" t="s">
        <v>114</v>
      </c>
      <c r="I6" s="10" t="s">
        <v>114</v>
      </c>
      <c r="J6" s="10" t="s">
        <v>114</v>
      </c>
      <c r="K6" s="10" t="s">
        <v>114</v>
      </c>
      <c r="L6" s="10" t="s">
        <v>114</v>
      </c>
      <c r="M6" s="10" t="s">
        <v>114</v>
      </c>
      <c r="N6" s="10" t="s">
        <v>114</v>
      </c>
      <c r="O6" s="10" t="s">
        <v>114</v>
      </c>
      <c r="P6" s="10" t="s">
        <v>114</v>
      </c>
      <c r="Q6" s="10"/>
      <c r="R6" s="13" t="s">
        <v>20</v>
      </c>
      <c r="S6" s="13" t="s">
        <v>19</v>
      </c>
      <c r="T6" s="10" t="s">
        <v>114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</v>
      </c>
      <c r="B1" s="4" t="s">
        <v>116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117</v>
      </c>
      <c r="H1" s="4" t="s">
        <v>118</v>
      </c>
      <c r="I1" s="4" t="s">
        <v>13</v>
      </c>
      <c r="J1" s="4" t="s">
        <v>17</v>
      </c>
      <c r="K1" s="4" t="s">
        <v>18</v>
      </c>
      <c r="L1" s="9" t="s">
        <v>119</v>
      </c>
      <c r="M1" s="4" t="s">
        <v>120</v>
      </c>
      <c r="N1" s="4" t="s">
        <v>121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123</v>
      </c>
    </row>
    <row r="2" ht="14.25" customHeight="1" spans="1:9">
      <c r="A2" s="42" t="s">
        <v>70</v>
      </c>
      <c r="B2" s="7" t="s">
        <v>78</v>
      </c>
      <c r="C2" s="7" t="s">
        <v>79</v>
      </c>
      <c r="D2" s="3">
        <v>350</v>
      </c>
      <c r="E2">
        <v>350</v>
      </c>
      <c r="F2">
        <v>3209429</v>
      </c>
      <c r="G2">
        <f>D2-E2</f>
        <v>0</v>
      </c>
      <c r="H2" t="str">
        <f>$H$1&amp;F2</f>
        <v>，3209429</v>
      </c>
      <c r="I2" t="e">
        <f>VLOOKUP(A2,HOP!A:U,21,0)</f>
        <v>#N/A</v>
      </c>
    </row>
    <row r="3" ht="14.25" customHeight="1" spans="1:9">
      <c r="A3" s="6" t="s">
        <v>85</v>
      </c>
      <c r="B3" s="7" t="s">
        <v>79</v>
      </c>
      <c r="C3" s="7" t="s">
        <v>90</v>
      </c>
      <c r="D3" s="3">
        <v>207</v>
      </c>
      <c r="E3" t="str">
        <f>VLOOKUP(A3,HOP!A:L,12,0)</f>
        <v>207.00</v>
      </c>
      <c r="F3" t="str">
        <f>VLOOKUP(A3,HOP!A:C,3,0)</f>
        <v>3200052</v>
      </c>
      <c r="G3">
        <f>D3-E3</f>
        <v>0</v>
      </c>
      <c r="H3" t="str">
        <f>$H$1&amp;F3</f>
        <v>，3200052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90</v>
      </c>
      <c r="D4" s="3">
        <v>534</v>
      </c>
      <c r="E4" t="str">
        <f>VLOOKUP(A4,HOP!A:L,12,0)</f>
        <v>534.00</v>
      </c>
      <c r="F4" t="str">
        <f>VLOOKUP(A4,HOP!A:C,3,0)</f>
        <v>3174080</v>
      </c>
      <c r="G4">
        <f>D4-E4</f>
        <v>0</v>
      </c>
      <c r="H4" t="str">
        <f>$H$1&amp;F4</f>
        <v>，3174080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78</v>
      </c>
      <c r="C5" s="7" t="s">
        <v>90</v>
      </c>
      <c r="D5" s="3">
        <v>1098</v>
      </c>
      <c r="E5" t="str">
        <f>VLOOKUP(A5,HOP!A:L,12,0)</f>
        <v>1098.00</v>
      </c>
      <c r="F5" t="str">
        <f>VLOOKUP(A5,HOP!A:C,3,0)</f>
        <v>3189553</v>
      </c>
      <c r="G5">
        <f>D5-E5</f>
        <v>0</v>
      </c>
      <c r="H5" t="str">
        <f>$H$1&amp;F5</f>
        <v>，3189553</v>
      </c>
      <c r="I5" t="str">
        <f>VLOOKUP(A5,HOP!A:U,21,0)</f>
        <v>直连</v>
      </c>
    </row>
    <row r="7" spans="4:4">
      <c r="D7" s="3">
        <f>SUM(D2:D6)</f>
        <v>2189</v>
      </c>
    </row>
    <row r="10" ht="14.25" spans="4:4">
      <c r="D10" s="8" t="s">
        <v>22</v>
      </c>
    </row>
    <row r="14" spans="1:1">
      <c r="A14" t="s">
        <v>124</v>
      </c>
    </row>
    <row r="15" spans="1:1">
      <c r="A15" s="5" t="s">
        <v>125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$1:A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1" t="s">
        <v>104</v>
      </c>
      <c r="B2" s="1" t="s">
        <v>108</v>
      </c>
      <c r="C2" s="1" t="s">
        <v>144</v>
      </c>
      <c r="D2" s="1" t="s">
        <v>106</v>
      </c>
      <c r="E2" s="1" t="s">
        <v>107</v>
      </c>
      <c r="F2" s="1" t="s">
        <v>78</v>
      </c>
      <c r="G2" s="1" t="s">
        <v>90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72</v>
      </c>
      <c r="T2" s="1" t="s">
        <v>34</v>
      </c>
      <c r="U2" s="1" t="s">
        <v>153</v>
      </c>
      <c r="V2" s="1" t="s">
        <v>154</v>
      </c>
    </row>
    <row r="3" s="1" customFormat="1" spans="1:22">
      <c r="A3" s="1" t="s">
        <v>85</v>
      </c>
      <c r="B3" s="1" t="s">
        <v>89</v>
      </c>
      <c r="C3" s="1" t="s">
        <v>155</v>
      </c>
      <c r="D3" s="1" t="s">
        <v>87</v>
      </c>
      <c r="E3" s="1" t="s">
        <v>88</v>
      </c>
      <c r="F3" s="1" t="s">
        <v>79</v>
      </c>
      <c r="G3" s="1" t="s">
        <v>90</v>
      </c>
      <c r="H3" s="1" t="s">
        <v>145</v>
      </c>
      <c r="I3" s="1" t="s">
        <v>156</v>
      </c>
      <c r="J3" s="1" t="s">
        <v>147</v>
      </c>
      <c r="K3" s="1" t="s">
        <v>156</v>
      </c>
      <c r="L3" s="1" t="s">
        <v>156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157</v>
      </c>
      <c r="S3" s="1" t="s">
        <v>72</v>
      </c>
      <c r="T3" s="1" t="s">
        <v>34</v>
      </c>
      <c r="U3" s="1" t="s">
        <v>153</v>
      </c>
      <c r="V3" s="1" t="s">
        <v>154</v>
      </c>
    </row>
    <row r="4" s="1" customFormat="1" spans="1:22">
      <c r="A4" s="1" t="s">
        <v>95</v>
      </c>
      <c r="B4" s="1" t="s">
        <v>99</v>
      </c>
      <c r="C4" s="1" t="s">
        <v>158</v>
      </c>
      <c r="D4" s="1" t="s">
        <v>97</v>
      </c>
      <c r="E4" s="1" t="s">
        <v>98</v>
      </c>
      <c r="F4" s="1" t="s">
        <v>79</v>
      </c>
      <c r="G4" s="1" t="s">
        <v>90</v>
      </c>
      <c r="H4" s="1" t="s">
        <v>145</v>
      </c>
      <c r="I4" s="1" t="s">
        <v>159</v>
      </c>
      <c r="J4" s="1" t="s">
        <v>147</v>
      </c>
      <c r="K4" s="1" t="s">
        <v>159</v>
      </c>
      <c r="L4" s="1" t="s">
        <v>159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151</v>
      </c>
      <c r="R4" s="1" t="s">
        <v>160</v>
      </c>
      <c r="S4" s="1" t="s">
        <v>72</v>
      </c>
      <c r="T4" s="1" t="s">
        <v>34</v>
      </c>
      <c r="U4" s="1" t="s">
        <v>153</v>
      </c>
      <c r="V4" s="1" t="s">
        <v>154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2023-04-11T06:17:29Z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AC7E94CCCAC1443E9E7661F160BA220C_12</vt:lpwstr>
  </property>
</Properties>
</file>