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<sst xmlns="http://schemas.openxmlformats.org/spreadsheetml/2006/main" count="745" uniqueCount="271">
  <si>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</si>
  <si>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</si>
  <si>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</si>
  <si>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</si>
  <si>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</si>
  <si>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</si>
  <si>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</si>
  <si>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</si>
  <si>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</si>
  <si>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</si>
  <si>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</si>
  <si>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</si>
  <si>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</si>
  <si>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</si>
  <si>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</si>
  <si>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</si>
  <si>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</si>
  <si>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</si>
  <si>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</si>
  <si>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</si>
  <si>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</si>
  <si>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</si>
  <si>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</si>
  <si>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</si>
  <si>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</si>
  <si>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999223163936879	</t>
  </si>
  <si>
    <t>Ctrip</t>
  </si>
  <si>
    <t>正常</t>
  </si>
  <si>
    <t>[桃园]承携行旅桃园复兴馆(Guide Hotel-Taoyuan Fuxing)(80941810)</t>
  </si>
  <si>
    <t>豪华双人房&lt;至多8间&gt;&lt;2人入住&gt;</t>
  </si>
  <si>
    <t>CNY</t>
  </si>
  <si>
    <t>CHEN/SAIYUAN</t>
  </si>
  <si>
    <t>CA13744230412CNY</t>
  </si>
  <si>
    <t>未提现</t>
  </si>
  <si>
    <t>携程开票</t>
  </si>
  <si>
    <t xml:space="preserve">3128741	</t>
  </si>
  <si>
    <t xml:space="preserve">	</t>
  </si>
  <si>
    <t>取消</t>
  </si>
  <si>
    <t xml:space="preserve">999223220912931	</t>
  </si>
  <si>
    <t>[北京]怡莱酒店(北京纪家庙地铁站店)(93874341)</t>
  </si>
  <si>
    <t>家庭房&lt;至多8间&gt;&lt;2人入住&gt;</t>
  </si>
  <si>
    <t>石小楠</t>
  </si>
  <si>
    <t xml:space="preserve">3144800	</t>
  </si>
  <si>
    <t xml:space="preserve">R9003752111720330001	</t>
  </si>
  <si>
    <t xml:space="preserve">999223230449672	</t>
  </si>
  <si>
    <t>[南昌]汉庭酒店(南昌洪都北青山湖西地铁站店)(93872151)</t>
  </si>
  <si>
    <t>高级大床房A&lt;至多8间&gt;&lt;2人入住&gt;</t>
  </si>
  <si>
    <t>张星宇</t>
  </si>
  <si>
    <t xml:space="preserve">3147389	</t>
  </si>
  <si>
    <t xml:space="preserve">R9007130111779431001	</t>
  </si>
  <si>
    <t xml:space="preserve">999223239371669	</t>
  </si>
  <si>
    <t>[宜宾]星程酒店(宜宾莱茵店)(93872769)</t>
  </si>
  <si>
    <t>大床房&lt;至多8间&gt;&lt;2人入住&gt;</t>
  </si>
  <si>
    <t>詹洁</t>
  </si>
  <si>
    <t xml:space="preserve">3149925	</t>
  </si>
  <si>
    <t xml:space="preserve">R9004902111839782001	</t>
  </si>
  <si>
    <t xml:space="preserve">999223303863471	</t>
  </si>
  <si>
    <t>[宁波]宁波金港大酒店(76479570)</t>
  </si>
  <si>
    <t>江景双床房&lt;至多8间&gt;&lt;2人入住&gt;</t>
  </si>
  <si>
    <t>杭志年</t>
  </si>
  <si>
    <t xml:space="preserve">3163720	</t>
  </si>
  <si>
    <t xml:space="preserve">999223338183018	</t>
  </si>
  <si>
    <t>[抚顺]汉庭酒店(抚顺万达广场店)(93874883)</t>
  </si>
  <si>
    <t>双床房&lt;至多8间&gt;&lt;2人入住&gt;</t>
  </si>
  <si>
    <t>李冰洋</t>
  </si>
  <si>
    <t xml:space="preserve">3170034	</t>
  </si>
  <si>
    <t xml:space="preserve">R9001198112399591001	</t>
  </si>
  <si>
    <t xml:space="preserve">999223357749244	</t>
  </si>
  <si>
    <t>[北京]海友良品酒店(北京东四地铁站店)(76436416)</t>
  </si>
  <si>
    <t>双床房&lt;2人入住&gt;&lt;早餐&gt;</t>
  </si>
  <si>
    <t>邵连维</t>
  </si>
  <si>
    <t xml:space="preserve">3172879	</t>
  </si>
  <si>
    <t xml:space="preserve">R1000056112530440001	</t>
  </si>
  <si>
    <t xml:space="preserve">999223364057479	</t>
  </si>
  <si>
    <t>[嘉义市]嘉义HOTEL HI新民店(Hotel Hi – Xinmin)(80942313)</t>
  </si>
  <si>
    <t>商务房&lt;至多8间&gt;&lt;2人入住&gt;&lt;早餐&gt;</t>
  </si>
  <si>
    <t>YAO/HONG JEN,YAO/HONG JEN</t>
  </si>
  <si>
    <t xml:space="preserve">3174231	</t>
  </si>
  <si>
    <t xml:space="preserve">999223364798585	</t>
  </si>
  <si>
    <t>[嘉义市]嘉义耐斯王子大饭店(Nice Prince Hotel)(80942367)</t>
  </si>
  <si>
    <t>豪华客房&lt;至多8间&gt;&lt;2人入住&gt;&lt;早餐&gt;</t>
  </si>
  <si>
    <t>LU/LIPING</t>
  </si>
  <si>
    <t xml:space="preserve">3174516	</t>
  </si>
  <si>
    <t xml:space="preserve">999223365104229	</t>
  </si>
  <si>
    <t>[鹰潭]格林豪泰(鹰潭火车站店)(80246367)</t>
  </si>
  <si>
    <t>商务大床房&lt;至多8间&gt;&lt;2人入住&gt;</t>
  </si>
  <si>
    <t>李海强</t>
  </si>
  <si>
    <t xml:space="preserve">3174685	</t>
  </si>
  <si>
    <t xml:space="preserve">(GRT)84588175;	</t>
  </si>
  <si>
    <t xml:space="preserve">999223365181240	</t>
  </si>
  <si>
    <t>[珠海]珠海旭日湾巢酒店(76480603)</t>
  </si>
  <si>
    <t>动漫主题房&lt;至多8间&gt;&lt;2人入住&gt;&lt;早餐&gt;</t>
  </si>
  <si>
    <t>江晓明</t>
  </si>
  <si>
    <t xml:space="preserve">3174727	</t>
  </si>
  <si>
    <t xml:space="preserve">Acknowledged	</t>
  </si>
  <si>
    <t xml:space="preserve">999223365342690	</t>
  </si>
  <si>
    <t>[枣庄]尚客优连锁酒店(枣庄华山银座商城店)(92481937)</t>
  </si>
  <si>
    <t>特价房&lt;至多8间&gt;&lt;2人入住&gt;</t>
  </si>
  <si>
    <t>钱誉</t>
  </si>
  <si>
    <t xml:space="preserve">3174779	</t>
  </si>
  <si>
    <t xml:space="preserve">(THK)YD03499230327083000132;	</t>
  </si>
  <si>
    <t xml:space="preserve">999223365546909	</t>
  </si>
  <si>
    <t>[阜新]锦江之星(阜新迎宾大街店)(83900786)</t>
  </si>
  <si>
    <t>商务房A&lt;至多8间&gt;&lt;2人入住&gt;</t>
  </si>
  <si>
    <t>吴瑞娟</t>
  </si>
  <si>
    <t xml:space="preserve">3174831	</t>
  </si>
  <si>
    <t xml:space="preserve">105162868084	</t>
  </si>
  <si>
    <t xml:space="preserve">999223365572731	</t>
  </si>
  <si>
    <t>[台北]台北明日大饭店(Tomorrow Hotel)(91949723)</t>
  </si>
  <si>
    <t>标准房-无窗&lt;至多8间&gt;&lt;2人入住&gt;</t>
  </si>
  <si>
    <t>Stewart paterson/Connor,Stewart paterson/Connor</t>
  </si>
  <si>
    <t xml:space="preserve">3174838	</t>
  </si>
  <si>
    <t xml:space="preserve">999223365645455	</t>
  </si>
  <si>
    <t>[徐州]格林豪泰酒店(徐州民主南路店)(80246282)</t>
  </si>
  <si>
    <t>1.5米床大床房&lt;至多8间&gt;&lt;2人入住&gt;</t>
  </si>
  <si>
    <t>周旭</t>
  </si>
  <si>
    <t xml:space="preserve">3174860	</t>
  </si>
  <si>
    <t xml:space="preserve">(GRT)84591105;	</t>
  </si>
  <si>
    <t xml:space="preserve">999223367930466	</t>
  </si>
  <si>
    <t>[涿鹿]尚客优连锁酒店(涿鹿桑干河大桥店)(80248108)</t>
  </si>
  <si>
    <t>特价房(无窗)&lt;至多8间&gt;&lt;2人入住&gt;</t>
  </si>
  <si>
    <t>肖博</t>
  </si>
  <si>
    <t xml:space="preserve">3174942	</t>
  </si>
  <si>
    <t xml:space="preserve">(THK)YD03666230327103151199;	</t>
  </si>
  <si>
    <t xml:space="preserve">999223367989956	</t>
  </si>
  <si>
    <t>[东莞]东莞栢悦国际酒店(83900320)</t>
  </si>
  <si>
    <t>经典客房&lt;至多8间&gt;&lt;2人入住&gt;</t>
  </si>
  <si>
    <t>唐进民</t>
  </si>
  <si>
    <t xml:space="preserve">3174946	</t>
  </si>
  <si>
    <t xml:space="preserve">按名字	</t>
  </si>
  <si>
    <t xml:space="preserve">999223368549412	</t>
  </si>
  <si>
    <t>[佛山]佛山顺德香云纱园林酒店(91300234)</t>
  </si>
  <si>
    <t>精致大床房&lt;至多8间&gt;&lt;2人入住&gt;</t>
  </si>
  <si>
    <t>李方毅</t>
  </si>
  <si>
    <t xml:space="preserve">3174990	</t>
  </si>
  <si>
    <t xml:space="preserve">440258	</t>
  </si>
  <si>
    <t xml:space="preserve">999223370603326	</t>
  </si>
  <si>
    <t>[珠海]珠海银都嘉柏大酒店(83901348)</t>
  </si>
  <si>
    <t>高级双床房&lt;至多8间&gt;&lt;2人入住&gt;</t>
  </si>
  <si>
    <t>王敬</t>
  </si>
  <si>
    <t xml:space="preserve">3175212	</t>
  </si>
  <si>
    <t xml:space="preserve">999223374094440	</t>
  </si>
  <si>
    <t>[南通]格盟酒店（南通开发区永旺梦乐城店）(93876182)</t>
  </si>
  <si>
    <t>张晶桦</t>
  </si>
  <si>
    <t xml:space="preserve">3175724	</t>
  </si>
  <si>
    <t xml:space="preserve">(GRT)84608061;	</t>
  </si>
  <si>
    <t xml:space="preserve">999223375164079	</t>
  </si>
  <si>
    <t>[济南]格林豪泰智选酒店(济南高新区孙村店)(80243471)</t>
  </si>
  <si>
    <t>豪华大床房&lt;至多8间&gt;&lt;2人入住&gt;</t>
  </si>
  <si>
    <t>杨超</t>
  </si>
  <si>
    <t xml:space="preserve">3175912	</t>
  </si>
  <si>
    <t xml:space="preserve">(GRT)84611620;	</t>
  </si>
  <si>
    <t xml:space="preserve">999223376254855	</t>
  </si>
  <si>
    <t>CHEN/SSU-WEI</t>
  </si>
  <si>
    <t xml:space="preserve">3176171	</t>
  </si>
  <si>
    <t xml:space="preserve">882545356	</t>
  </si>
  <si>
    <t>，</t>
  </si>
  <si>
    <t>6593 CNY</t>
  </si>
  <si>
    <t>A230412094344481</t>
  </si>
  <si>
    <t>总计：6593元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</si>
  <si>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</si>
  <si>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</si>
  <si>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</si>
  <si>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</si>
  <si>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</si>
  <si>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</si>
  <si>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</si>
  <si>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</si>
  <si>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</si>
  <si>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</si>
  <si>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</si>
  <si>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</si>
  <si>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</si>
  <si>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</si>
  <si>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</si>
  <si>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</si>
  <si>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</si>
  <si>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</si>
  <si>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</si>
  <si>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2023-03-27</t>
  </si>
  <si>
    <t>3175724</t>
  </si>
  <si>
    <t>格盟酒店（南通开发区永旺梦乐城店）</t>
  </si>
  <si>
    <t>2023-03-28</t>
  </si>
  <si>
    <t>退房日月结</t>
  </si>
  <si>
    <t>157.00</t>
  </si>
  <si>
    <t>RMB</t>
  </si>
  <si>
    <t>0</t>
  </si>
  <si>
    <t>0.00</t>
  </si>
  <si>
    <t>携程汇登国内直连</t>
  </si>
  <si>
    <t>01.011264</t>
  </si>
  <si>
    <t>2023-03-27 17:17:27</t>
  </si>
  <si>
    <t>否</t>
  </si>
  <si>
    <t>广州汇登信息科技有限公司</t>
  </si>
  <si>
    <t>直连</t>
  </si>
  <si>
    <t>中国</t>
  </si>
  <si>
    <t>3175212</t>
  </si>
  <si>
    <t>珠海银都嘉柏大酒店</t>
  </si>
  <si>
    <t>290.00</t>
  </si>
  <si>
    <t>2023-03-27 12:59:45</t>
  </si>
  <si>
    <t>3174860</t>
  </si>
  <si>
    <t>格林豪泰酒店(徐州民主南路店)</t>
  </si>
  <si>
    <t>111.00</t>
  </si>
  <si>
    <t>2023-03-27 09:35:28</t>
  </si>
  <si>
    <t>3175912</t>
  </si>
  <si>
    <t>格林豪泰智选酒店(济南高新区孙村店)</t>
  </si>
  <si>
    <t>233.00</t>
  </si>
  <si>
    <t>2023-03-27 18:26:53</t>
  </si>
  <si>
    <t>3174838</t>
  </si>
  <si>
    <t>台北明日大饭店</t>
  </si>
  <si>
    <t>Stewart paterson Connor,Stewart paterson Connor</t>
  </si>
  <si>
    <t>202.00</t>
  </si>
  <si>
    <t>2023-03-27 09:21:21</t>
  </si>
  <si>
    <t>3174942</t>
  </si>
  <si>
    <t>尚客优连锁酒店(涿鹿桑干河大桥店)</t>
  </si>
  <si>
    <t>87.00</t>
  </si>
  <si>
    <t>2023-03-27 10:31:52</t>
  </si>
  <si>
    <t>3174990</t>
  </si>
  <si>
    <t>佛山顺德香云纱园林酒店</t>
  </si>
  <si>
    <t>526.00</t>
  </si>
  <si>
    <t>2023-03-27 10:57:13</t>
  </si>
  <si>
    <t>3174779</t>
  </si>
  <si>
    <t>尚客优连锁酒店(枣庄华山银座商城店)</t>
  </si>
  <si>
    <t>95.00</t>
  </si>
  <si>
    <t>2023-03-27 08:30:01</t>
  </si>
  <si>
    <t>3174831</t>
  </si>
  <si>
    <t>锦江之星(阜新迎宾大街店)</t>
  </si>
  <si>
    <t>179.00</t>
  </si>
  <si>
    <t>2023-03-27 09:15:12</t>
  </si>
  <si>
    <t>3174727</t>
  </si>
  <si>
    <t>珠海旭日湾巢酒店</t>
  </si>
  <si>
    <t>200.00</t>
  </si>
  <si>
    <t>2023-03-27 07:06:11</t>
  </si>
  <si>
    <t>3174685</t>
  </si>
  <si>
    <t>格林豪泰(鹰潭火车站店)</t>
  </si>
  <si>
    <t>160.00</t>
  </si>
  <si>
    <t>2023-03-27 05:46:39</t>
  </si>
  <si>
    <t>3174516</t>
  </si>
  <si>
    <t>嘉义耐斯王子大饭店</t>
  </si>
  <si>
    <t>LU LIPING</t>
  </si>
  <si>
    <t>979.00</t>
  </si>
  <si>
    <t>2023-03-27 01:12:01</t>
  </si>
  <si>
    <t>2023-03-26</t>
  </si>
  <si>
    <t>3172879</t>
  </si>
  <si>
    <t>海友良品酒店(北京东四地铁站店)</t>
  </si>
  <si>
    <t>406.00</t>
  </si>
  <si>
    <t>2023-03-26 10:27:21</t>
  </si>
  <si>
    <t>2023-03-17</t>
  </si>
  <si>
    <t>3147389</t>
  </si>
  <si>
    <t>汉庭酒店(南昌洪都北青山湖西地铁站店)</t>
  </si>
  <si>
    <t>2023-03-25</t>
  </si>
  <si>
    <t>480.99</t>
  </si>
  <si>
    <t>2023-03-17 17:50:34</t>
  </si>
  <si>
    <t>3174231</t>
  </si>
  <si>
    <t>嘉义HOTEL HI新民店</t>
  </si>
  <si>
    <t>YAO HONG JEN,YAO HONG JEN</t>
  </si>
  <si>
    <t>342.00</t>
  </si>
  <si>
    <t>2023-03-26 22:27:08</t>
  </si>
  <si>
    <t>2023-03-18</t>
  </si>
  <si>
    <t>3149925</t>
  </si>
  <si>
    <t>星程酒店(宜宾莱茵店)</t>
  </si>
  <si>
    <t>2023-03-22</t>
  </si>
  <si>
    <t>1119.00</t>
  </si>
  <si>
    <t>2023-03-18 10:36:24</t>
  </si>
  <si>
    <t>3144800</t>
  </si>
  <si>
    <t>怡莱酒店(北京纪家庙地铁站店)</t>
  </si>
  <si>
    <t>780.00</t>
  </si>
  <si>
    <t>2023-03-17 01:25:32</t>
  </si>
  <si>
    <t>3163720</t>
  </si>
  <si>
    <t>宁波金港大酒店</t>
  </si>
  <si>
    <t>246.00</t>
  </si>
  <si>
    <t>2023-03-22 17:30:31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</si>
</sst>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45013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44998</v>
      </c>
      <c r="S2" s="6">
        <v>45028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45012</v>
      </c>
      <c r="G3" s="6">
        <v>45013</v>
      </c>
      <c r="H3" s="4">
        <v>1</v>
      </c>
      <c r="I3" s="4">
        <v>1</v>
      </c>
      <c r="J3" s="4">
        <v>1</v>
      </c>
      <c r="K3" s="4" t="s">
        <v>30</v>
      </c>
      <c r="L3" s="4">
        <v>-266</v>
      </c>
      <c r="M3" s="4">
        <v>-266</v>
      </c>
      <c r="N3" s="4" t="s">
        <v>31</v>
      </c>
      <c r="O3" s="4" t="s">
        <v>32</v>
      </c>
      <c r="P3" s="4" t="s">
        <v>33</v>
      </c>
      <c r="Q3" s="4">
        <v>0</v>
      </c>
      <c r="R3" s="7">
        <v>44998</v>
      </c>
      <c r="S3" s="6">
        <v>45028</v>
      </c>
      <c r="T3" s="4" t="s">
        <v>34</v>
      </c>
      <c r="U3" s="4">
        <v>-266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45010</v>
      </c>
      <c r="G4" s="6">
        <v>45013</v>
      </c>
      <c r="H4" s="4">
        <v>1</v>
      </c>
      <c r="I4" s="4">
        <v>3</v>
      </c>
      <c r="J4" s="4">
        <v>3</v>
      </c>
      <c r="K4" s="4" t="s">
        <v>30</v>
      </c>
      <c r="L4" s="4">
        <v>780</v>
      </c>
      <c r="M4" s="4">
        <v>780</v>
      </c>
      <c r="N4" s="4" t="s">
        <v>41</v>
      </c>
      <c r="O4" s="4" t="s">
        <v>32</v>
      </c>
      <c r="P4" s="4" t="s">
        <v>33</v>
      </c>
      <c r="Q4" s="4">
        <v>0</v>
      </c>
      <c r="R4" s="7">
        <v>45002</v>
      </c>
      <c r="S4" s="6">
        <v>45028</v>
      </c>
      <c r="T4" s="4" t="s">
        <v>34</v>
      </c>
      <c r="U4" s="4">
        <v>780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45010</v>
      </c>
      <c r="G5" s="6">
        <v>45013</v>
      </c>
      <c r="H5" s="4">
        <v>1</v>
      </c>
      <c r="I5" s="4">
        <v>3</v>
      </c>
      <c r="J5" s="4">
        <v>3</v>
      </c>
      <c r="K5" s="4" t="s">
        <v>30</v>
      </c>
      <c r="L5" s="4">
        <v>481</v>
      </c>
      <c r="M5" s="4">
        <v>481</v>
      </c>
      <c r="N5" s="4" t="s">
        <v>47</v>
      </c>
      <c r="O5" s="4" t="s">
        <v>32</v>
      </c>
      <c r="P5" s="4" t="s">
        <v>33</v>
      </c>
      <c r="Q5" s="4">
        <v>0</v>
      </c>
      <c r="R5" s="7">
        <v>45002</v>
      </c>
      <c r="S5" s="6">
        <v>45028</v>
      </c>
      <c r="T5" s="4" t="s">
        <v>34</v>
      </c>
      <c r="U5" s="4">
        <v>481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45007</v>
      </c>
      <c r="G6" s="6">
        <v>45013</v>
      </c>
      <c r="H6" s="4">
        <v>1</v>
      </c>
      <c r="I6" s="4">
        <v>6</v>
      </c>
      <c r="J6" s="4">
        <v>6</v>
      </c>
      <c r="K6" s="4" t="s">
        <v>30</v>
      </c>
      <c r="L6" s="4">
        <v>1119</v>
      </c>
      <c r="M6" s="4">
        <v>1119</v>
      </c>
      <c r="N6" s="4" t="s">
        <v>53</v>
      </c>
      <c r="O6" s="4" t="s">
        <v>32</v>
      </c>
      <c r="P6" s="4" t="s">
        <v>33</v>
      </c>
      <c r="Q6" s="4">
        <v>0</v>
      </c>
      <c r="R6" s="7">
        <v>45003</v>
      </c>
      <c r="S6" s="6">
        <v>45028</v>
      </c>
      <c r="T6" s="4" t="s">
        <v>34</v>
      </c>
      <c r="U6" s="4">
        <v>1119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45012</v>
      </c>
      <c r="G7" s="6">
        <v>45013</v>
      </c>
      <c r="H7" s="4">
        <v>1</v>
      </c>
      <c r="I7" s="4">
        <v>1</v>
      </c>
      <c r="J7" s="4">
        <v>1</v>
      </c>
      <c r="K7" s="4" t="s">
        <v>30</v>
      </c>
      <c r="L7" s="4">
        <v>246</v>
      </c>
      <c r="M7" s="4">
        <v>246</v>
      </c>
      <c r="N7" s="4" t="s">
        <v>59</v>
      </c>
      <c r="O7" s="4" t="s">
        <v>32</v>
      </c>
      <c r="P7" s="4" t="s">
        <v>33</v>
      </c>
      <c r="Q7" s="4">
        <v>0</v>
      </c>
      <c r="R7" s="7">
        <v>45007</v>
      </c>
      <c r="S7" s="6">
        <v>45028</v>
      </c>
      <c r="T7" s="4" t="s">
        <v>34</v>
      </c>
      <c r="U7" s="4">
        <v>246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45012</v>
      </c>
      <c r="G8" s="6">
        <v>45013</v>
      </c>
      <c r="H8" s="4">
        <v>1</v>
      </c>
      <c r="I8" s="4">
        <v>1</v>
      </c>
      <c r="J8" s="4">
        <v>1</v>
      </c>
      <c r="K8" s="4" t="s">
        <v>30</v>
      </c>
      <c r="L8" s="4">
        <v>212</v>
      </c>
      <c r="M8" s="4">
        <v>212</v>
      </c>
      <c r="N8" s="4" t="s">
        <v>64</v>
      </c>
      <c r="O8" s="4" t="s">
        <v>32</v>
      </c>
      <c r="P8" s="4" t="s">
        <v>33</v>
      </c>
      <c r="Q8" s="4">
        <v>0</v>
      </c>
      <c r="R8" s="7">
        <v>45009</v>
      </c>
      <c r="S8" s="6">
        <v>45028</v>
      </c>
      <c r="T8" s="4" t="s">
        <v>34</v>
      </c>
      <c r="U8" s="4">
        <v>212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61</v>
      </c>
      <c r="B9" s="4" t="s">
        <v>26</v>
      </c>
      <c r="C9" s="4" t="s">
        <v>37</v>
      </c>
      <c r="D9" s="4" t="s">
        <v>62</v>
      </c>
      <c r="E9" s="4" t="s">
        <v>63</v>
      </c>
      <c r="F9" s="6">
        <v>45012</v>
      </c>
      <c r="G9" s="6">
        <v>45013</v>
      </c>
      <c r="H9" s="4">
        <v>1</v>
      </c>
      <c r="I9" s="4">
        <v>1</v>
      </c>
      <c r="J9" s="4">
        <v>1</v>
      </c>
      <c r="K9" s="4" t="s">
        <v>30</v>
      </c>
      <c r="L9" s="4">
        <v>-212</v>
      </c>
      <c r="M9" s="4">
        <v>-212</v>
      </c>
      <c r="N9" s="4" t="s">
        <v>64</v>
      </c>
      <c r="O9" s="4" t="s">
        <v>32</v>
      </c>
      <c r="P9" s="4" t="s">
        <v>33</v>
      </c>
      <c r="Q9" s="4">
        <v>0</v>
      </c>
      <c r="R9" s="7">
        <v>45009</v>
      </c>
      <c r="S9" s="6">
        <v>45028</v>
      </c>
      <c r="T9" s="4" t="s">
        <v>34</v>
      </c>
      <c r="U9" s="4">
        <v>-212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45012</v>
      </c>
      <c r="G10" s="6">
        <v>45013</v>
      </c>
      <c r="H10" s="4">
        <v>1</v>
      </c>
      <c r="I10" s="4">
        <v>1</v>
      </c>
      <c r="J10" s="4">
        <v>1</v>
      </c>
      <c r="K10" s="4" t="s">
        <v>30</v>
      </c>
      <c r="L10" s="4">
        <v>406</v>
      </c>
      <c r="M10" s="4">
        <v>406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45011</v>
      </c>
      <c r="S10" s="6">
        <v>45028</v>
      </c>
      <c r="T10" s="4" t="s">
        <v>34</v>
      </c>
      <c r="U10" s="4">
        <v>406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45012</v>
      </c>
      <c r="G11" s="6">
        <v>45013</v>
      </c>
      <c r="H11" s="4">
        <v>1</v>
      </c>
      <c r="I11" s="4">
        <v>1</v>
      </c>
      <c r="J11" s="4">
        <v>1</v>
      </c>
      <c r="K11" s="4" t="s">
        <v>30</v>
      </c>
      <c r="L11" s="4">
        <v>342</v>
      </c>
      <c r="M11" s="4">
        <v>342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45011</v>
      </c>
      <c r="S11" s="6">
        <v>45028</v>
      </c>
      <c r="T11" s="4" t="s">
        <v>34</v>
      </c>
      <c r="U11" s="4">
        <v>342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45012</v>
      </c>
      <c r="G12" s="6">
        <v>45013</v>
      </c>
      <c r="H12" s="4">
        <v>1</v>
      </c>
      <c r="I12" s="4">
        <v>1</v>
      </c>
      <c r="J12" s="4">
        <v>1</v>
      </c>
      <c r="K12" s="4" t="s">
        <v>30</v>
      </c>
      <c r="L12" s="4">
        <v>979</v>
      </c>
      <c r="M12" s="4">
        <v>979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45012</v>
      </c>
      <c r="S12" s="6">
        <v>45028</v>
      </c>
      <c r="T12" s="4" t="s">
        <v>34</v>
      </c>
      <c r="U12" s="4">
        <v>979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45012</v>
      </c>
      <c r="G13" s="6">
        <v>45013</v>
      </c>
      <c r="H13" s="4">
        <v>1</v>
      </c>
      <c r="I13" s="4">
        <v>1</v>
      </c>
      <c r="J13" s="4">
        <v>1</v>
      </c>
      <c r="K13" s="4" t="s">
        <v>30</v>
      </c>
      <c r="L13" s="4">
        <v>160</v>
      </c>
      <c r="M13" s="4">
        <v>160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45012</v>
      </c>
      <c r="S13" s="6">
        <v>45028</v>
      </c>
      <c r="T13" s="4" t="s">
        <v>34</v>
      </c>
      <c r="U13" s="4">
        <v>160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45012</v>
      </c>
      <c r="G14" s="6">
        <v>45013</v>
      </c>
      <c r="H14" s="4">
        <v>1</v>
      </c>
      <c r="I14" s="4">
        <v>1</v>
      </c>
      <c r="J14" s="4">
        <v>1</v>
      </c>
      <c r="K14" s="4" t="s">
        <v>30</v>
      </c>
      <c r="L14" s="4">
        <v>200</v>
      </c>
      <c r="M14" s="4">
        <v>200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45012</v>
      </c>
      <c r="S14" s="6">
        <v>45028</v>
      </c>
      <c r="T14" s="4" t="s">
        <v>34</v>
      </c>
      <c r="U14" s="4">
        <v>200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45012</v>
      </c>
      <c r="G15" s="6">
        <v>45013</v>
      </c>
      <c r="H15" s="4">
        <v>1</v>
      </c>
      <c r="I15" s="4">
        <v>1</v>
      </c>
      <c r="J15" s="4">
        <v>1</v>
      </c>
      <c r="K15" s="4" t="s">
        <v>30</v>
      </c>
      <c r="L15" s="4">
        <v>95</v>
      </c>
      <c r="M15" s="4">
        <v>95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45012</v>
      </c>
      <c r="S15" s="6">
        <v>45028</v>
      </c>
      <c r="T15" s="4" t="s">
        <v>34</v>
      </c>
      <c r="U15" s="4">
        <v>95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45012</v>
      </c>
      <c r="G16" s="6">
        <v>45013</v>
      </c>
      <c r="H16" s="4">
        <v>1</v>
      </c>
      <c r="I16" s="4">
        <v>1</v>
      </c>
      <c r="J16" s="4">
        <v>1</v>
      </c>
      <c r="K16" s="4" t="s">
        <v>30</v>
      </c>
      <c r="L16" s="4">
        <v>179</v>
      </c>
      <c r="M16" s="4">
        <v>179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45012</v>
      </c>
      <c r="S16" s="6">
        <v>45028</v>
      </c>
      <c r="T16" s="4" t="s">
        <v>34</v>
      </c>
      <c r="U16" s="4">
        <v>179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45012</v>
      </c>
      <c r="G17" s="6">
        <v>45013</v>
      </c>
      <c r="H17" s="4">
        <v>1</v>
      </c>
      <c r="I17" s="4">
        <v>1</v>
      </c>
      <c r="J17" s="4">
        <v>1</v>
      </c>
      <c r="K17" s="4" t="s">
        <v>30</v>
      </c>
      <c r="L17" s="4">
        <v>202</v>
      </c>
      <c r="M17" s="4">
        <v>202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45012</v>
      </c>
      <c r="S17" s="6">
        <v>45028</v>
      </c>
      <c r="T17" s="4" t="s">
        <v>34</v>
      </c>
      <c r="U17" s="4">
        <v>202</v>
      </c>
      <c r="V17" s="4">
        <v>0</v>
      </c>
      <c r="W17" s="4">
        <v>0</v>
      </c>
      <c r="X17" s="4" t="s">
        <v>111</v>
      </c>
      <c r="Y17" s="4" t="s">
        <v>36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45012</v>
      </c>
      <c r="G18" s="6">
        <v>45013</v>
      </c>
      <c r="H18" s="4">
        <v>1</v>
      </c>
      <c r="I18" s="4">
        <v>1</v>
      </c>
      <c r="J18" s="4">
        <v>1</v>
      </c>
      <c r="K18" s="4" t="s">
        <v>30</v>
      </c>
      <c r="L18" s="4">
        <v>111</v>
      </c>
      <c r="M18" s="4">
        <v>111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45012</v>
      </c>
      <c r="S18" s="6">
        <v>45028</v>
      </c>
      <c r="T18" s="4" t="s">
        <v>34</v>
      </c>
      <c r="U18" s="4">
        <v>111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45012</v>
      </c>
      <c r="G19" s="6">
        <v>45013</v>
      </c>
      <c r="H19" s="4">
        <v>1</v>
      </c>
      <c r="I19" s="4">
        <v>1</v>
      </c>
      <c r="J19" s="4">
        <v>1</v>
      </c>
      <c r="K19" s="4" t="s">
        <v>30</v>
      </c>
      <c r="L19" s="4">
        <v>87</v>
      </c>
      <c r="M19" s="4">
        <v>87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45012</v>
      </c>
      <c r="S19" s="6">
        <v>45028</v>
      </c>
      <c r="T19" s="4" t="s">
        <v>34</v>
      </c>
      <c r="U19" s="4">
        <v>87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45012</v>
      </c>
      <c r="G20" s="6">
        <v>45013</v>
      </c>
      <c r="H20" s="4">
        <v>1</v>
      </c>
      <c r="I20" s="4">
        <v>1</v>
      </c>
      <c r="J20" s="4">
        <v>1</v>
      </c>
      <c r="K20" s="4" t="s">
        <v>30</v>
      </c>
      <c r="L20" s="4">
        <v>322</v>
      </c>
      <c r="M20" s="4">
        <v>322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45012</v>
      </c>
      <c r="S20" s="6">
        <v>45028</v>
      </c>
      <c r="T20" s="4" t="s">
        <v>34</v>
      </c>
      <c r="U20" s="4">
        <v>322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45012</v>
      </c>
      <c r="G21" s="6">
        <v>45013</v>
      </c>
      <c r="H21" s="4">
        <v>1</v>
      </c>
      <c r="I21" s="4">
        <v>1</v>
      </c>
      <c r="J21" s="4">
        <v>1</v>
      </c>
      <c r="K21" s="4" t="s">
        <v>30</v>
      </c>
      <c r="L21" s="4">
        <v>526</v>
      </c>
      <c r="M21" s="4">
        <v>526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45012</v>
      </c>
      <c r="S21" s="6">
        <v>45028</v>
      </c>
      <c r="T21" s="4" t="s">
        <v>34</v>
      </c>
      <c r="U21" s="4">
        <v>526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45012</v>
      </c>
      <c r="G22" s="6">
        <v>45013</v>
      </c>
      <c r="H22" s="4">
        <v>1</v>
      </c>
      <c r="I22" s="4">
        <v>1</v>
      </c>
      <c r="J22" s="4">
        <v>1</v>
      </c>
      <c r="K22" s="4" t="s">
        <v>30</v>
      </c>
      <c r="L22" s="4">
        <v>290</v>
      </c>
      <c r="M22" s="4">
        <v>290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45012</v>
      </c>
      <c r="S22" s="6">
        <v>45028</v>
      </c>
      <c r="T22" s="4" t="s">
        <v>34</v>
      </c>
      <c r="U22" s="4">
        <v>290</v>
      </c>
      <c r="V22" s="4">
        <v>0</v>
      </c>
      <c r="W22" s="4">
        <v>0</v>
      </c>
      <c r="X22" s="4" t="s">
        <v>140</v>
      </c>
      <c r="Y22" s="4" t="s">
        <v>36</v>
      </c>
    </row>
    <row r="23" s="4" customFormat="1" spans="1:25">
      <c r="A23" s="4" t="s">
        <v>124</v>
      </c>
      <c r="B23" s="4" t="s">
        <v>26</v>
      </c>
      <c r="C23" s="4" t="s">
        <v>37</v>
      </c>
      <c r="D23" s="4" t="s">
        <v>125</v>
      </c>
      <c r="E23" s="4" t="s">
        <v>126</v>
      </c>
      <c r="F23" s="6">
        <v>45012</v>
      </c>
      <c r="G23" s="6">
        <v>45013</v>
      </c>
      <c r="H23" s="4">
        <v>1</v>
      </c>
      <c r="I23" s="4">
        <v>1</v>
      </c>
      <c r="J23" s="4">
        <v>1</v>
      </c>
      <c r="K23" s="4" t="s">
        <v>30</v>
      </c>
      <c r="L23" s="4">
        <v>-322</v>
      </c>
      <c r="M23" s="4">
        <v>-322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45012</v>
      </c>
      <c r="S23" s="6">
        <v>45028</v>
      </c>
      <c r="T23" s="4" t="s">
        <v>34</v>
      </c>
      <c r="U23" s="4">
        <v>-322</v>
      </c>
      <c r="V23" s="4">
        <v>0</v>
      </c>
      <c r="W23" s="4">
        <v>0</v>
      </c>
      <c r="X23" s="4" t="s">
        <v>128</v>
      </c>
      <c r="Y23" s="4" t="s">
        <v>129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85</v>
      </c>
      <c r="F24" s="6">
        <v>45012</v>
      </c>
      <c r="G24" s="6">
        <v>45013</v>
      </c>
      <c r="H24" s="4">
        <v>1</v>
      </c>
      <c r="I24" s="4">
        <v>1</v>
      </c>
      <c r="J24" s="4">
        <v>1</v>
      </c>
      <c r="K24" s="4" t="s">
        <v>30</v>
      </c>
      <c r="L24" s="4">
        <v>157</v>
      </c>
      <c r="M24" s="4">
        <v>157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45012</v>
      </c>
      <c r="S24" s="6">
        <v>45028</v>
      </c>
      <c r="T24" s="4" t="s">
        <v>34</v>
      </c>
      <c r="U24" s="4">
        <v>157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45012</v>
      </c>
      <c r="G25" s="6">
        <v>45013</v>
      </c>
      <c r="H25" s="4">
        <v>1</v>
      </c>
      <c r="I25" s="4">
        <v>1</v>
      </c>
      <c r="J25" s="4">
        <v>1</v>
      </c>
      <c r="K25" s="4" t="s">
        <v>30</v>
      </c>
      <c r="L25" s="4">
        <v>233</v>
      </c>
      <c r="M25" s="4">
        <v>233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45012</v>
      </c>
      <c r="S25" s="6">
        <v>45028</v>
      </c>
      <c r="T25" s="4" t="s">
        <v>34</v>
      </c>
      <c r="U25" s="4">
        <v>233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108</v>
      </c>
      <c r="E26" s="4" t="s">
        <v>109</v>
      </c>
      <c r="F26" s="6">
        <v>45012</v>
      </c>
      <c r="G26" s="6">
        <v>45013</v>
      </c>
      <c r="H26" s="4">
        <v>1</v>
      </c>
      <c r="I26" s="4">
        <v>1</v>
      </c>
      <c r="J26" s="4">
        <v>1</v>
      </c>
      <c r="K26" s="4" t="s">
        <v>30</v>
      </c>
      <c r="L26" s="4">
        <v>202</v>
      </c>
      <c r="M26" s="4">
        <v>202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45012</v>
      </c>
      <c r="S26" s="6">
        <v>45028</v>
      </c>
      <c r="T26" s="4" t="s">
        <v>34</v>
      </c>
      <c r="U26" s="4">
        <v>202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152</v>
      </c>
      <c r="B27" s="4" t="s">
        <v>26</v>
      </c>
      <c r="C27" s="4" t="s">
        <v>37</v>
      </c>
      <c r="D27" s="4" t="s">
        <v>108</v>
      </c>
      <c r="E27" s="4" t="s">
        <v>109</v>
      </c>
      <c r="F27" s="6">
        <v>45012</v>
      </c>
      <c r="G27" s="6">
        <v>45013</v>
      </c>
      <c r="H27" s="4">
        <v>1</v>
      </c>
      <c r="I27" s="4">
        <v>1</v>
      </c>
      <c r="J27" s="4">
        <v>1</v>
      </c>
      <c r="K27" s="4" t="s">
        <v>30</v>
      </c>
      <c r="L27" s="4">
        <v>-202</v>
      </c>
      <c r="M27" s="4">
        <v>-202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45012</v>
      </c>
      <c r="S27" s="6">
        <v>45028</v>
      </c>
      <c r="T27" s="4" t="s">
        <v>34</v>
      </c>
      <c r="U27" s="4">
        <v>-202</v>
      </c>
      <c r="V27" s="4">
        <v>0</v>
      </c>
      <c r="W27" s="4">
        <v>0</v>
      </c>
      <c r="X27" s="4" t="s">
        <v>154</v>
      </c>
      <c r="Y27" s="4" t="s">
        <v>155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hidden="1" spans="1:9">
      <c r="A2" s="5">
        <v>999223163936879</v>
      </c>
      <c r="B2" s="6">
        <v>45012</v>
      </c>
      <c r="C2" s="6">
        <v>45013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999223220912931</v>
      </c>
      <c r="B3" s="6">
        <v>45010</v>
      </c>
      <c r="C3" s="6">
        <v>45013</v>
      </c>
      <c r="D3" s="4">
        <v>780</v>
      </c>
      <c r="E3" s="4" t="str">
        <f>VLOOKUP(A3,HOP!A:L,12,0)</f>
        <v>780.00</v>
      </c>
      <c r="F3" s="4" t="str">
        <f>VLOOKUP(A3,HOP!A:C,3,0)</f>
        <v>3144800</v>
      </c>
      <c r="G3" s="4">
        <f t="shared" ref="G3:G23" si="0">D3-E3</f>
        <v>0</v>
      </c>
      <c r="H3" s="4" t="str">
        <f t="shared" ref="H3:H23" si="1">$H$1&amp;F3</f>
        <v>，3144800</v>
      </c>
      <c r="I3" s="4" t="str">
        <f>VLOOKUP(A3,HOP!A:U,21,0)</f>
        <v>直连</v>
      </c>
    </row>
    <row r="4" s="4" customFormat="1" spans="1:9">
      <c r="A4" s="5">
        <v>999223230449672</v>
      </c>
      <c r="B4" s="6">
        <v>45010</v>
      </c>
      <c r="C4" s="6">
        <v>45013</v>
      </c>
      <c r="D4" s="4">
        <v>481</v>
      </c>
      <c r="E4" s="4" t="str">
        <f>VLOOKUP(A4,HOP!A:L,12,0)</f>
        <v>480.99</v>
      </c>
      <c r="F4" s="4" t="str">
        <f>VLOOKUP(A4,HOP!A:C,3,0)</f>
        <v>3147389</v>
      </c>
      <c r="G4" s="4">
        <f t="shared" si="0"/>
        <v>0.00999999999999091</v>
      </c>
      <c r="H4" s="4" t="str">
        <f t="shared" si="1"/>
        <v>，3147389</v>
      </c>
      <c r="I4" s="4" t="str">
        <f>VLOOKUP(A4,HOP!A:U,21,0)</f>
        <v>直连</v>
      </c>
    </row>
    <row r="5" s="4" customFormat="1" spans="1:9">
      <c r="A5" s="5">
        <v>999223239371669</v>
      </c>
      <c r="B5" s="6">
        <v>45007</v>
      </c>
      <c r="C5" s="6">
        <v>45013</v>
      </c>
      <c r="D5" s="4">
        <v>1119</v>
      </c>
      <c r="E5" s="4" t="str">
        <f>VLOOKUP(A5,HOP!A:L,12,0)</f>
        <v>1119.00</v>
      </c>
      <c r="F5" s="4" t="str">
        <f>VLOOKUP(A5,HOP!A:C,3,0)</f>
        <v>3149925</v>
      </c>
      <c r="G5" s="4">
        <f t="shared" si="0"/>
        <v>0</v>
      </c>
      <c r="H5" s="4" t="str">
        <f t="shared" si="1"/>
        <v>，3149925</v>
      </c>
      <c r="I5" s="4" t="str">
        <f>VLOOKUP(A5,HOP!A:U,21,0)</f>
        <v>直连</v>
      </c>
    </row>
    <row r="6" s="4" customFormat="1" spans="1:9">
      <c r="A6" s="5">
        <v>999223303863471</v>
      </c>
      <c r="B6" s="6">
        <v>45012</v>
      </c>
      <c r="C6" s="6">
        <v>45013</v>
      </c>
      <c r="D6" s="4">
        <v>246</v>
      </c>
      <c r="E6" s="4" t="str">
        <f>VLOOKUP(A6,HOP!A:L,12,0)</f>
        <v>246.00</v>
      </c>
      <c r="F6" s="4" t="str">
        <f>VLOOKUP(A6,HOP!A:C,3,0)</f>
        <v>3163720</v>
      </c>
      <c r="G6" s="4">
        <f t="shared" si="0"/>
        <v>0</v>
      </c>
      <c r="H6" s="4" t="str">
        <f t="shared" si="1"/>
        <v>，3163720</v>
      </c>
      <c r="I6" s="4" t="str">
        <f>VLOOKUP(A6,HOP!A:U,21,0)</f>
        <v>直连</v>
      </c>
    </row>
    <row r="7" s="4" customFormat="1" hidden="1" spans="1:9">
      <c r="A7" s="5">
        <v>999223338183018</v>
      </c>
      <c r="B7" s="6">
        <v>45012</v>
      </c>
      <c r="C7" s="6">
        <v>45013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999223357749244</v>
      </c>
      <c r="B8" s="6">
        <v>45012</v>
      </c>
      <c r="C8" s="6">
        <v>45013</v>
      </c>
      <c r="D8" s="4">
        <v>406</v>
      </c>
      <c r="E8" s="4" t="str">
        <f>VLOOKUP(A8,HOP!A:L,12,0)</f>
        <v>406.00</v>
      </c>
      <c r="F8" s="4" t="str">
        <f>VLOOKUP(A8,HOP!A:C,3,0)</f>
        <v>3172879</v>
      </c>
      <c r="G8" s="4">
        <f t="shared" si="0"/>
        <v>0</v>
      </c>
      <c r="H8" s="4" t="str">
        <f t="shared" si="1"/>
        <v>，3172879</v>
      </c>
      <c r="I8" s="4" t="str">
        <f>VLOOKUP(A8,HOP!A:U,21,0)</f>
        <v>直连</v>
      </c>
    </row>
    <row r="9" s="4" customFormat="1" spans="1:9">
      <c r="A9" s="5">
        <v>999223364057479</v>
      </c>
      <c r="B9" s="6">
        <v>45012</v>
      </c>
      <c r="C9" s="6">
        <v>45013</v>
      </c>
      <c r="D9" s="4">
        <v>342</v>
      </c>
      <c r="E9" s="4" t="str">
        <f>VLOOKUP(A9,HOP!A:L,12,0)</f>
        <v>342.00</v>
      </c>
      <c r="F9" s="4" t="str">
        <f>VLOOKUP(A9,HOP!A:C,3,0)</f>
        <v>3174231</v>
      </c>
      <c r="G9" s="4">
        <f t="shared" si="0"/>
        <v>0</v>
      </c>
      <c r="H9" s="4" t="str">
        <f t="shared" si="1"/>
        <v>，3174231</v>
      </c>
      <c r="I9" s="4" t="str">
        <f>VLOOKUP(A9,HOP!A:U,21,0)</f>
        <v>直连</v>
      </c>
    </row>
    <row r="10" s="4" customFormat="1" spans="1:9">
      <c r="A10" s="5">
        <v>999223364798585</v>
      </c>
      <c r="B10" s="6">
        <v>45012</v>
      </c>
      <c r="C10" s="6">
        <v>45013</v>
      </c>
      <c r="D10" s="4">
        <v>979</v>
      </c>
      <c r="E10" s="4" t="str">
        <f>VLOOKUP(A10,HOP!A:L,12,0)</f>
        <v>979.00</v>
      </c>
      <c r="F10" s="4" t="str">
        <f>VLOOKUP(A10,HOP!A:C,3,0)</f>
        <v>3174516</v>
      </c>
      <c r="G10" s="4">
        <f t="shared" si="0"/>
        <v>0</v>
      </c>
      <c r="H10" s="4" t="str">
        <f t="shared" si="1"/>
        <v>，3174516</v>
      </c>
      <c r="I10" s="4" t="str">
        <f>VLOOKUP(A10,HOP!A:U,21,0)</f>
        <v>直连</v>
      </c>
    </row>
    <row r="11" s="4" customFormat="1" spans="1:9">
      <c r="A11" s="5">
        <v>999223365104229</v>
      </c>
      <c r="B11" s="6">
        <v>45012</v>
      </c>
      <c r="C11" s="6">
        <v>45013</v>
      </c>
      <c r="D11" s="4">
        <v>160</v>
      </c>
      <c r="E11" s="4" t="str">
        <f>VLOOKUP(A11,HOP!A:L,12,0)</f>
        <v>160.00</v>
      </c>
      <c r="F11" s="4" t="str">
        <f>VLOOKUP(A11,HOP!A:C,3,0)</f>
        <v>3174685</v>
      </c>
      <c r="G11" s="4">
        <f t="shared" si="0"/>
        <v>0</v>
      </c>
      <c r="H11" s="4" t="str">
        <f t="shared" si="1"/>
        <v>，3174685</v>
      </c>
      <c r="I11" s="4" t="str">
        <f>VLOOKUP(A11,HOP!A:U,21,0)</f>
        <v>直连</v>
      </c>
    </row>
    <row r="12" s="4" customFormat="1" spans="1:9">
      <c r="A12" s="5">
        <v>999223365181240</v>
      </c>
      <c r="B12" s="6">
        <v>45012</v>
      </c>
      <c r="C12" s="6">
        <v>45013</v>
      </c>
      <c r="D12" s="4">
        <v>200</v>
      </c>
      <c r="E12" s="4" t="str">
        <f>VLOOKUP(A12,HOP!A:L,12,0)</f>
        <v>200.00</v>
      </c>
      <c r="F12" s="4" t="str">
        <f>VLOOKUP(A12,HOP!A:C,3,0)</f>
        <v>3174727</v>
      </c>
      <c r="G12" s="4">
        <f t="shared" si="0"/>
        <v>0</v>
      </c>
      <c r="H12" s="4" t="str">
        <f t="shared" si="1"/>
        <v>，3174727</v>
      </c>
      <c r="I12" s="4" t="str">
        <f>VLOOKUP(A12,HOP!A:U,21,0)</f>
        <v>直连</v>
      </c>
    </row>
    <row r="13" s="4" customFormat="1" spans="1:9">
      <c r="A13" s="5">
        <v>999223365342690</v>
      </c>
      <c r="B13" s="6">
        <v>45012</v>
      </c>
      <c r="C13" s="6">
        <v>45013</v>
      </c>
      <c r="D13" s="4">
        <v>95</v>
      </c>
      <c r="E13" s="4" t="str">
        <f>VLOOKUP(A13,HOP!A:L,12,0)</f>
        <v>95.00</v>
      </c>
      <c r="F13" s="4" t="str">
        <f>VLOOKUP(A13,HOP!A:C,3,0)</f>
        <v>3174779</v>
      </c>
      <c r="G13" s="4">
        <f t="shared" si="0"/>
        <v>0</v>
      </c>
      <c r="H13" s="4" t="str">
        <f t="shared" si="1"/>
        <v>，3174779</v>
      </c>
      <c r="I13" s="4" t="str">
        <f>VLOOKUP(A13,HOP!A:U,21,0)</f>
        <v>直连</v>
      </c>
    </row>
    <row r="14" s="4" customFormat="1" spans="1:9">
      <c r="A14" s="5">
        <v>999223365546909</v>
      </c>
      <c r="B14" s="6">
        <v>45012</v>
      </c>
      <c r="C14" s="6">
        <v>45013</v>
      </c>
      <c r="D14" s="4">
        <v>179</v>
      </c>
      <c r="E14" s="4" t="str">
        <f>VLOOKUP(A14,HOP!A:L,12,0)</f>
        <v>179.00</v>
      </c>
      <c r="F14" s="4" t="str">
        <f>VLOOKUP(A14,HOP!A:C,3,0)</f>
        <v>3174831</v>
      </c>
      <c r="G14" s="4">
        <f t="shared" si="0"/>
        <v>0</v>
      </c>
      <c r="H14" s="4" t="str">
        <f t="shared" si="1"/>
        <v>，3174831</v>
      </c>
      <c r="I14" s="4" t="str">
        <f>VLOOKUP(A14,HOP!A:U,21,0)</f>
        <v>直连</v>
      </c>
    </row>
    <row r="15" s="4" customFormat="1" spans="1:9">
      <c r="A15" s="5">
        <v>999223365572731</v>
      </c>
      <c r="B15" s="6">
        <v>45012</v>
      </c>
      <c r="C15" s="6">
        <v>45013</v>
      </c>
      <c r="D15" s="4">
        <v>202</v>
      </c>
      <c r="E15" s="4" t="str">
        <f>VLOOKUP(A15,HOP!A:L,12,0)</f>
        <v>202.00</v>
      </c>
      <c r="F15" s="4" t="str">
        <f>VLOOKUP(A15,HOP!A:C,3,0)</f>
        <v>3174838</v>
      </c>
      <c r="G15" s="4">
        <f t="shared" si="0"/>
        <v>0</v>
      </c>
      <c r="H15" s="4" t="str">
        <f t="shared" si="1"/>
        <v>，3174838</v>
      </c>
      <c r="I15" s="4" t="str">
        <f>VLOOKUP(A15,HOP!A:U,21,0)</f>
        <v>直连</v>
      </c>
    </row>
    <row r="16" s="4" customFormat="1" spans="1:9">
      <c r="A16" s="5">
        <v>999223365645455</v>
      </c>
      <c r="B16" s="6">
        <v>45012</v>
      </c>
      <c r="C16" s="6">
        <v>45013</v>
      </c>
      <c r="D16" s="4">
        <v>111</v>
      </c>
      <c r="E16" s="4" t="str">
        <f>VLOOKUP(A16,HOP!A:L,12,0)</f>
        <v>111.00</v>
      </c>
      <c r="F16" s="4" t="str">
        <f>VLOOKUP(A16,HOP!A:C,3,0)</f>
        <v>3174860</v>
      </c>
      <c r="G16" s="4">
        <f t="shared" si="0"/>
        <v>0</v>
      </c>
      <c r="H16" s="4" t="str">
        <f t="shared" si="1"/>
        <v>，3174860</v>
      </c>
      <c r="I16" s="4" t="str">
        <f>VLOOKUP(A16,HOP!A:U,21,0)</f>
        <v>直连</v>
      </c>
    </row>
    <row r="17" s="4" customFormat="1" spans="1:9">
      <c r="A17" s="5">
        <v>999223367930466</v>
      </c>
      <c r="B17" s="6">
        <v>45012</v>
      </c>
      <c r="C17" s="6">
        <v>45013</v>
      </c>
      <c r="D17" s="4">
        <v>87</v>
      </c>
      <c r="E17" s="4" t="str">
        <f>VLOOKUP(A17,HOP!A:L,12,0)</f>
        <v>87.00</v>
      </c>
      <c r="F17" s="4" t="str">
        <f>VLOOKUP(A17,HOP!A:C,3,0)</f>
        <v>3174942</v>
      </c>
      <c r="G17" s="4">
        <f t="shared" si="0"/>
        <v>0</v>
      </c>
      <c r="H17" s="4" t="str">
        <f t="shared" si="1"/>
        <v>，3174942</v>
      </c>
      <c r="I17" s="4" t="str">
        <f>VLOOKUP(A17,HOP!A:U,21,0)</f>
        <v>直连</v>
      </c>
    </row>
    <row r="18" s="4" customFormat="1" hidden="1" spans="1:9">
      <c r="A18" s="5">
        <v>999223367989956</v>
      </c>
      <c r="B18" s="6">
        <v>45012</v>
      </c>
      <c r="C18" s="6">
        <v>45013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999223368549412</v>
      </c>
      <c r="B19" s="6">
        <v>45012</v>
      </c>
      <c r="C19" s="6">
        <v>45013</v>
      </c>
      <c r="D19" s="4">
        <v>526</v>
      </c>
      <c r="E19" s="4" t="str">
        <f>VLOOKUP(A19,HOP!A:L,12,0)</f>
        <v>526.00</v>
      </c>
      <c r="F19" s="4" t="str">
        <f>VLOOKUP(A19,HOP!A:C,3,0)</f>
        <v>3174990</v>
      </c>
      <c r="G19" s="4">
        <f t="shared" si="0"/>
        <v>0</v>
      </c>
      <c r="H19" s="4" t="str">
        <f t="shared" si="1"/>
        <v>，3174990</v>
      </c>
      <c r="I19" s="4" t="str">
        <f>VLOOKUP(A19,HOP!A:U,21,0)</f>
        <v>直连</v>
      </c>
    </row>
    <row r="20" s="4" customFormat="1" spans="1:9">
      <c r="A20" s="5">
        <v>999223370603326</v>
      </c>
      <c r="B20" s="6">
        <v>45012</v>
      </c>
      <c r="C20" s="6">
        <v>45013</v>
      </c>
      <c r="D20" s="4">
        <v>290</v>
      </c>
      <c r="E20" s="4" t="str">
        <f>VLOOKUP(A20,HOP!A:L,12,0)</f>
        <v>290.00</v>
      </c>
      <c r="F20" s="4" t="str">
        <f>VLOOKUP(A20,HOP!A:C,3,0)</f>
        <v>3175212</v>
      </c>
      <c r="G20" s="4">
        <f t="shared" si="0"/>
        <v>0</v>
      </c>
      <c r="H20" s="4" t="str">
        <f t="shared" si="1"/>
        <v>，3175212</v>
      </c>
      <c r="I20" s="4" t="str">
        <f>VLOOKUP(A20,HOP!A:U,21,0)</f>
        <v>直连</v>
      </c>
    </row>
    <row r="21" s="4" customFormat="1" spans="1:9">
      <c r="A21" s="5">
        <v>999223374094440</v>
      </c>
      <c r="B21" s="6">
        <v>45012</v>
      </c>
      <c r="C21" s="6">
        <v>45013</v>
      </c>
      <c r="D21" s="4">
        <v>157</v>
      </c>
      <c r="E21" s="4" t="str">
        <f>VLOOKUP(A21,HOP!A:L,12,0)</f>
        <v>157.00</v>
      </c>
      <c r="F21" s="4" t="str">
        <f>VLOOKUP(A21,HOP!A:C,3,0)</f>
        <v>3175724</v>
      </c>
      <c r="G21" s="4">
        <f t="shared" si="0"/>
        <v>0</v>
      </c>
      <c r="H21" s="4" t="str">
        <f t="shared" si="1"/>
        <v>，3175724</v>
      </c>
      <c r="I21" s="4" t="str">
        <f>VLOOKUP(A21,HOP!A:U,21,0)</f>
        <v>直连</v>
      </c>
    </row>
    <row r="22" s="4" customFormat="1" spans="1:9">
      <c r="A22" s="5">
        <v>999223375164079</v>
      </c>
      <c r="B22" s="6">
        <v>45012</v>
      </c>
      <c r="C22" s="6">
        <v>45013</v>
      </c>
      <c r="D22" s="4">
        <v>233</v>
      </c>
      <c r="E22" s="4" t="str">
        <f>VLOOKUP(A22,HOP!A:L,12,0)</f>
        <v>233.00</v>
      </c>
      <c r="F22" s="4" t="str">
        <f>VLOOKUP(A22,HOP!A:C,3,0)</f>
        <v>3175912</v>
      </c>
      <c r="G22" s="4">
        <f t="shared" si="0"/>
        <v>0</v>
      </c>
      <c r="H22" s="4" t="str">
        <f t="shared" si="1"/>
        <v>，3175912</v>
      </c>
      <c r="I22" s="4" t="str">
        <f>VLOOKUP(A22,HOP!A:U,21,0)</f>
        <v>直连</v>
      </c>
    </row>
    <row r="23" s="4" customFormat="1" hidden="1" spans="1:9">
      <c r="A23" s="5">
        <v>999223376254855</v>
      </c>
      <c r="B23" s="6">
        <v>45012</v>
      </c>
      <c r="C23" s="6">
        <v>45013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5" spans="4:4">
      <c r="D25" s="4">
        <f>SUM(D2:D24)</f>
        <v>6593</v>
      </c>
    </row>
    <row r="26" spans="4:4">
      <c r="D26" s="4" t="s">
        <v>157</v>
      </c>
    </row>
    <row r="30" spans="1:1">
      <c r="A30" s="4" t="s">
        <v>158</v>
      </c>
    </row>
    <row r="31" spans="1:1">
      <c r="A31" s="4" t="s">
        <v>159</v>
      </c>
    </row>
  </sheetData>
  <autoFilter ref="A1:XFD26">
    <filterColumn colId="3">
      <filters blank="1">
        <filter val="290"/>
        <filter val="111"/>
        <filter val="6593"/>
        <filter val="95"/>
        <filter val="157"/>
        <filter val="1119"/>
        <filter val="160"/>
        <filter val="526"/>
        <filter val="233"/>
        <filter val="179"/>
        <filter val="979"/>
        <filter val="6593 CNY"/>
        <filter val="200"/>
        <filter val="780"/>
        <filter val="481"/>
        <filter val="202"/>
        <filter val="342"/>
        <filter val="246"/>
        <filter val="406"/>
        <filter val="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  <c r="U1" s="2" t="s">
        <v>177</v>
      </c>
      <c r="V1" s="2" t="s">
        <v>178</v>
      </c>
    </row>
    <row r="2" s="1" customFormat="1" spans="1:22">
      <c r="A2" s="3">
        <v>999223374094440</v>
      </c>
      <c r="B2" s="1" t="s">
        <v>179</v>
      </c>
      <c r="C2" s="1" t="s">
        <v>180</v>
      </c>
      <c r="D2" s="1" t="s">
        <v>181</v>
      </c>
      <c r="E2" s="1" t="s">
        <v>143</v>
      </c>
      <c r="F2" s="1" t="s">
        <v>179</v>
      </c>
      <c r="G2" s="1" t="s">
        <v>182</v>
      </c>
      <c r="H2" s="1" t="s">
        <v>183</v>
      </c>
      <c r="I2" s="1" t="s">
        <v>184</v>
      </c>
      <c r="J2" s="1" t="s">
        <v>185</v>
      </c>
      <c r="K2" s="1" t="s">
        <v>184</v>
      </c>
      <c r="L2" s="1" t="s">
        <v>184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  <c r="U2" s="1" t="s">
        <v>193</v>
      </c>
      <c r="V2" s="1" t="s">
        <v>194</v>
      </c>
    </row>
    <row r="3" s="1" customFormat="1" spans="1:22">
      <c r="A3" s="3">
        <v>999223370603326</v>
      </c>
      <c r="B3" s="1" t="s">
        <v>179</v>
      </c>
      <c r="C3" s="1" t="s">
        <v>195</v>
      </c>
      <c r="D3" s="1" t="s">
        <v>196</v>
      </c>
      <c r="E3" s="1" t="s">
        <v>139</v>
      </c>
      <c r="F3" s="1" t="s">
        <v>179</v>
      </c>
      <c r="G3" s="1" t="s">
        <v>182</v>
      </c>
      <c r="H3" s="1" t="s">
        <v>183</v>
      </c>
      <c r="I3" s="1" t="s">
        <v>197</v>
      </c>
      <c r="J3" s="1" t="s">
        <v>185</v>
      </c>
      <c r="K3" s="1" t="s">
        <v>197</v>
      </c>
      <c r="L3" s="1" t="s">
        <v>197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198</v>
      </c>
      <c r="S3" s="1" t="s">
        <v>191</v>
      </c>
      <c r="T3" s="1" t="s">
        <v>192</v>
      </c>
      <c r="U3" s="1" t="s">
        <v>193</v>
      </c>
      <c r="V3" s="1" t="s">
        <v>194</v>
      </c>
    </row>
    <row r="4" s="1" customFormat="1" spans="1:22">
      <c r="A4" s="3">
        <v>999223365645455</v>
      </c>
      <c r="B4" s="1" t="s">
        <v>179</v>
      </c>
      <c r="C4" s="1" t="s">
        <v>199</v>
      </c>
      <c r="D4" s="1" t="s">
        <v>200</v>
      </c>
      <c r="E4" s="1" t="s">
        <v>115</v>
      </c>
      <c r="F4" s="1" t="s">
        <v>179</v>
      </c>
      <c r="G4" s="1" t="s">
        <v>182</v>
      </c>
      <c r="H4" s="1" t="s">
        <v>183</v>
      </c>
      <c r="I4" s="1" t="s">
        <v>201</v>
      </c>
      <c r="J4" s="1" t="s">
        <v>185</v>
      </c>
      <c r="K4" s="1" t="s">
        <v>201</v>
      </c>
      <c r="L4" s="1" t="s">
        <v>201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189</v>
      </c>
      <c r="R4" s="1" t="s">
        <v>202</v>
      </c>
      <c r="S4" s="1" t="s">
        <v>191</v>
      </c>
      <c r="T4" s="1" t="s">
        <v>192</v>
      </c>
      <c r="U4" s="1" t="s">
        <v>193</v>
      </c>
      <c r="V4" s="1" t="s">
        <v>194</v>
      </c>
    </row>
    <row r="5" s="1" customFormat="1" spans="1:22">
      <c r="A5" s="3">
        <v>999223375164079</v>
      </c>
      <c r="B5" s="1" t="s">
        <v>179</v>
      </c>
      <c r="C5" s="1" t="s">
        <v>203</v>
      </c>
      <c r="D5" s="1" t="s">
        <v>204</v>
      </c>
      <c r="E5" s="1" t="s">
        <v>149</v>
      </c>
      <c r="F5" s="1" t="s">
        <v>179</v>
      </c>
      <c r="G5" s="1" t="s">
        <v>182</v>
      </c>
      <c r="H5" s="1" t="s">
        <v>183</v>
      </c>
      <c r="I5" s="1" t="s">
        <v>205</v>
      </c>
      <c r="J5" s="1" t="s">
        <v>185</v>
      </c>
      <c r="K5" s="1" t="s">
        <v>205</v>
      </c>
      <c r="L5" s="1" t="s">
        <v>205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189</v>
      </c>
      <c r="R5" s="1" t="s">
        <v>206</v>
      </c>
      <c r="S5" s="1" t="s">
        <v>191</v>
      </c>
      <c r="T5" s="1" t="s">
        <v>192</v>
      </c>
      <c r="U5" s="1" t="s">
        <v>193</v>
      </c>
      <c r="V5" s="1" t="s">
        <v>194</v>
      </c>
    </row>
    <row r="6" s="1" customFormat="1" spans="1:22">
      <c r="A6" s="3">
        <v>999223365572731</v>
      </c>
      <c r="B6" s="1" t="s">
        <v>179</v>
      </c>
      <c r="C6" s="1" t="s">
        <v>207</v>
      </c>
      <c r="D6" s="1" t="s">
        <v>208</v>
      </c>
      <c r="E6" s="1" t="s">
        <v>209</v>
      </c>
      <c r="F6" s="1" t="s">
        <v>179</v>
      </c>
      <c r="G6" s="1" t="s">
        <v>182</v>
      </c>
      <c r="H6" s="1" t="s">
        <v>183</v>
      </c>
      <c r="I6" s="1" t="s">
        <v>210</v>
      </c>
      <c r="J6" s="1" t="s">
        <v>185</v>
      </c>
      <c r="K6" s="1" t="s">
        <v>210</v>
      </c>
      <c r="L6" s="1" t="s">
        <v>210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189</v>
      </c>
      <c r="R6" s="1" t="s">
        <v>211</v>
      </c>
      <c r="S6" s="1" t="s">
        <v>191</v>
      </c>
      <c r="T6" s="1" t="s">
        <v>192</v>
      </c>
      <c r="U6" s="1" t="s">
        <v>193</v>
      </c>
      <c r="V6" s="1" t="s">
        <v>194</v>
      </c>
    </row>
    <row r="7" s="1" customFormat="1" spans="1:22">
      <c r="A7" s="3">
        <v>999223367930466</v>
      </c>
      <c r="B7" s="1" t="s">
        <v>179</v>
      </c>
      <c r="C7" s="1" t="s">
        <v>212</v>
      </c>
      <c r="D7" s="1" t="s">
        <v>213</v>
      </c>
      <c r="E7" s="1" t="s">
        <v>121</v>
      </c>
      <c r="F7" s="1" t="s">
        <v>179</v>
      </c>
      <c r="G7" s="1" t="s">
        <v>182</v>
      </c>
      <c r="H7" s="1" t="s">
        <v>183</v>
      </c>
      <c r="I7" s="1" t="s">
        <v>214</v>
      </c>
      <c r="J7" s="1" t="s">
        <v>185</v>
      </c>
      <c r="K7" s="1" t="s">
        <v>214</v>
      </c>
      <c r="L7" s="1" t="s">
        <v>214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189</v>
      </c>
      <c r="R7" s="1" t="s">
        <v>215</v>
      </c>
      <c r="S7" s="1" t="s">
        <v>191</v>
      </c>
      <c r="T7" s="1" t="s">
        <v>192</v>
      </c>
      <c r="U7" s="1" t="s">
        <v>193</v>
      </c>
      <c r="V7" s="1" t="s">
        <v>194</v>
      </c>
    </row>
    <row r="8" s="1" customFormat="1" spans="1:22">
      <c r="A8" s="3">
        <v>999223368549412</v>
      </c>
      <c r="B8" s="1" t="s">
        <v>179</v>
      </c>
      <c r="C8" s="1" t="s">
        <v>216</v>
      </c>
      <c r="D8" s="1" t="s">
        <v>217</v>
      </c>
      <c r="E8" s="1" t="s">
        <v>133</v>
      </c>
      <c r="F8" s="1" t="s">
        <v>179</v>
      </c>
      <c r="G8" s="1" t="s">
        <v>182</v>
      </c>
      <c r="H8" s="1" t="s">
        <v>183</v>
      </c>
      <c r="I8" s="1" t="s">
        <v>218</v>
      </c>
      <c r="J8" s="1" t="s">
        <v>185</v>
      </c>
      <c r="K8" s="1" t="s">
        <v>218</v>
      </c>
      <c r="L8" s="1" t="s">
        <v>218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219</v>
      </c>
      <c r="S8" s="1" t="s">
        <v>191</v>
      </c>
      <c r="T8" s="1" t="s">
        <v>192</v>
      </c>
      <c r="U8" s="1" t="s">
        <v>193</v>
      </c>
      <c r="V8" s="1" t="s">
        <v>194</v>
      </c>
    </row>
    <row r="9" s="1" customFormat="1" spans="1:22">
      <c r="A9" s="3">
        <v>999223365342690</v>
      </c>
      <c r="B9" s="1" t="s">
        <v>179</v>
      </c>
      <c r="C9" s="1" t="s">
        <v>220</v>
      </c>
      <c r="D9" s="1" t="s">
        <v>221</v>
      </c>
      <c r="E9" s="1" t="s">
        <v>98</v>
      </c>
      <c r="F9" s="1" t="s">
        <v>179</v>
      </c>
      <c r="G9" s="1" t="s">
        <v>182</v>
      </c>
      <c r="H9" s="1" t="s">
        <v>183</v>
      </c>
      <c r="I9" s="1" t="s">
        <v>222</v>
      </c>
      <c r="J9" s="1" t="s">
        <v>185</v>
      </c>
      <c r="K9" s="1" t="s">
        <v>222</v>
      </c>
      <c r="L9" s="1" t="s">
        <v>222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189</v>
      </c>
      <c r="R9" s="1" t="s">
        <v>223</v>
      </c>
      <c r="S9" s="1" t="s">
        <v>191</v>
      </c>
      <c r="T9" s="1" t="s">
        <v>192</v>
      </c>
      <c r="U9" s="1" t="s">
        <v>193</v>
      </c>
      <c r="V9" s="1" t="s">
        <v>194</v>
      </c>
    </row>
    <row r="10" s="1" customFormat="1" spans="1:22">
      <c r="A10" s="3">
        <v>999223365546909</v>
      </c>
      <c r="B10" s="1" t="s">
        <v>179</v>
      </c>
      <c r="C10" s="1" t="s">
        <v>224</v>
      </c>
      <c r="D10" s="1" t="s">
        <v>225</v>
      </c>
      <c r="E10" s="1" t="s">
        <v>104</v>
      </c>
      <c r="F10" s="1" t="s">
        <v>179</v>
      </c>
      <c r="G10" s="1" t="s">
        <v>182</v>
      </c>
      <c r="H10" s="1" t="s">
        <v>183</v>
      </c>
      <c r="I10" s="1" t="s">
        <v>226</v>
      </c>
      <c r="J10" s="1" t="s">
        <v>185</v>
      </c>
      <c r="K10" s="1" t="s">
        <v>226</v>
      </c>
      <c r="L10" s="1" t="s">
        <v>226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189</v>
      </c>
      <c r="R10" s="1" t="s">
        <v>227</v>
      </c>
      <c r="S10" s="1" t="s">
        <v>191</v>
      </c>
      <c r="T10" s="1" t="s">
        <v>192</v>
      </c>
      <c r="U10" s="1" t="s">
        <v>193</v>
      </c>
      <c r="V10" s="1" t="s">
        <v>194</v>
      </c>
    </row>
    <row r="11" s="1" customFormat="1" spans="1:22">
      <c r="A11" s="3">
        <v>999223365181240</v>
      </c>
      <c r="B11" s="1" t="s">
        <v>179</v>
      </c>
      <c r="C11" s="1" t="s">
        <v>228</v>
      </c>
      <c r="D11" s="1" t="s">
        <v>229</v>
      </c>
      <c r="E11" s="1" t="s">
        <v>92</v>
      </c>
      <c r="F11" s="1" t="s">
        <v>179</v>
      </c>
      <c r="G11" s="1" t="s">
        <v>182</v>
      </c>
      <c r="H11" s="1" t="s">
        <v>183</v>
      </c>
      <c r="I11" s="1" t="s">
        <v>230</v>
      </c>
      <c r="J11" s="1" t="s">
        <v>185</v>
      </c>
      <c r="K11" s="1" t="s">
        <v>230</v>
      </c>
      <c r="L11" s="1" t="s">
        <v>230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189</v>
      </c>
      <c r="R11" s="1" t="s">
        <v>231</v>
      </c>
      <c r="S11" s="1" t="s">
        <v>191</v>
      </c>
      <c r="T11" s="1" t="s">
        <v>192</v>
      </c>
      <c r="U11" s="1" t="s">
        <v>193</v>
      </c>
      <c r="V11" s="1" t="s">
        <v>194</v>
      </c>
    </row>
    <row r="12" s="1" customFormat="1" spans="1:22">
      <c r="A12" s="3">
        <v>999223365104229</v>
      </c>
      <c r="B12" s="1" t="s">
        <v>179</v>
      </c>
      <c r="C12" s="1" t="s">
        <v>232</v>
      </c>
      <c r="D12" s="1" t="s">
        <v>233</v>
      </c>
      <c r="E12" s="1" t="s">
        <v>86</v>
      </c>
      <c r="F12" s="1" t="s">
        <v>179</v>
      </c>
      <c r="G12" s="1" t="s">
        <v>182</v>
      </c>
      <c r="H12" s="1" t="s">
        <v>183</v>
      </c>
      <c r="I12" s="1" t="s">
        <v>234</v>
      </c>
      <c r="J12" s="1" t="s">
        <v>185</v>
      </c>
      <c r="K12" s="1" t="s">
        <v>234</v>
      </c>
      <c r="L12" s="1" t="s">
        <v>234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189</v>
      </c>
      <c r="R12" s="1" t="s">
        <v>235</v>
      </c>
      <c r="S12" s="1" t="s">
        <v>191</v>
      </c>
      <c r="T12" s="1" t="s">
        <v>192</v>
      </c>
      <c r="U12" s="1" t="s">
        <v>193</v>
      </c>
      <c r="V12" s="1" t="s">
        <v>194</v>
      </c>
    </row>
    <row r="13" s="1" customFormat="1" spans="1:22">
      <c r="A13" s="3">
        <v>999223364798585</v>
      </c>
      <c r="B13" s="1" t="s">
        <v>179</v>
      </c>
      <c r="C13" s="1" t="s">
        <v>236</v>
      </c>
      <c r="D13" s="1" t="s">
        <v>237</v>
      </c>
      <c r="E13" s="1" t="s">
        <v>238</v>
      </c>
      <c r="F13" s="1" t="s">
        <v>179</v>
      </c>
      <c r="G13" s="1" t="s">
        <v>182</v>
      </c>
      <c r="H13" s="1" t="s">
        <v>183</v>
      </c>
      <c r="I13" s="1" t="s">
        <v>239</v>
      </c>
      <c r="J13" s="1" t="s">
        <v>185</v>
      </c>
      <c r="K13" s="1" t="s">
        <v>239</v>
      </c>
      <c r="L13" s="1" t="s">
        <v>239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189</v>
      </c>
      <c r="R13" s="1" t="s">
        <v>240</v>
      </c>
      <c r="S13" s="1" t="s">
        <v>191</v>
      </c>
      <c r="T13" s="1" t="s">
        <v>192</v>
      </c>
      <c r="U13" s="1" t="s">
        <v>193</v>
      </c>
      <c r="V13" s="1" t="s">
        <v>194</v>
      </c>
    </row>
    <row r="14" s="1" customFormat="1" spans="1:22">
      <c r="A14" s="3">
        <v>999223357749244</v>
      </c>
      <c r="B14" s="1" t="s">
        <v>241</v>
      </c>
      <c r="C14" s="1" t="s">
        <v>242</v>
      </c>
      <c r="D14" s="1" t="s">
        <v>243</v>
      </c>
      <c r="E14" s="1" t="s">
        <v>70</v>
      </c>
      <c r="F14" s="1" t="s">
        <v>179</v>
      </c>
      <c r="G14" s="1" t="s">
        <v>182</v>
      </c>
      <c r="H14" s="1" t="s">
        <v>183</v>
      </c>
      <c r="I14" s="1" t="s">
        <v>244</v>
      </c>
      <c r="J14" s="1" t="s">
        <v>185</v>
      </c>
      <c r="K14" s="1" t="s">
        <v>244</v>
      </c>
      <c r="L14" s="1" t="s">
        <v>244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189</v>
      </c>
      <c r="R14" s="1" t="s">
        <v>245</v>
      </c>
      <c r="S14" s="1" t="s">
        <v>191</v>
      </c>
      <c r="T14" s="1" t="s">
        <v>192</v>
      </c>
      <c r="U14" s="1" t="s">
        <v>193</v>
      </c>
      <c r="V14" s="1" t="s">
        <v>194</v>
      </c>
    </row>
    <row r="15" s="1" customFormat="1" spans="1:22">
      <c r="A15" s="3">
        <v>999223230449672</v>
      </c>
      <c r="B15" s="1" t="s">
        <v>246</v>
      </c>
      <c r="C15" s="1" t="s">
        <v>247</v>
      </c>
      <c r="D15" s="1" t="s">
        <v>248</v>
      </c>
      <c r="E15" s="1" t="s">
        <v>47</v>
      </c>
      <c r="F15" s="1" t="s">
        <v>249</v>
      </c>
      <c r="G15" s="1" t="s">
        <v>182</v>
      </c>
      <c r="H15" s="1" t="s">
        <v>183</v>
      </c>
      <c r="I15" s="1" t="s">
        <v>250</v>
      </c>
      <c r="J15" s="1" t="s">
        <v>185</v>
      </c>
      <c r="K15" s="1" t="s">
        <v>250</v>
      </c>
      <c r="L15" s="1" t="s">
        <v>250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189</v>
      </c>
      <c r="R15" s="1" t="s">
        <v>251</v>
      </c>
      <c r="S15" s="1" t="s">
        <v>191</v>
      </c>
      <c r="T15" s="1" t="s">
        <v>192</v>
      </c>
      <c r="U15" s="1" t="s">
        <v>193</v>
      </c>
      <c r="V15" s="1" t="s">
        <v>194</v>
      </c>
    </row>
    <row r="16" s="1" customFormat="1" spans="1:22">
      <c r="A16" s="3">
        <v>999223364057479</v>
      </c>
      <c r="B16" s="1" t="s">
        <v>241</v>
      </c>
      <c r="C16" s="1" t="s">
        <v>252</v>
      </c>
      <c r="D16" s="1" t="s">
        <v>253</v>
      </c>
      <c r="E16" s="1" t="s">
        <v>254</v>
      </c>
      <c r="F16" s="1" t="s">
        <v>179</v>
      </c>
      <c r="G16" s="1" t="s">
        <v>182</v>
      </c>
      <c r="H16" s="1" t="s">
        <v>183</v>
      </c>
      <c r="I16" s="1" t="s">
        <v>255</v>
      </c>
      <c r="J16" s="1" t="s">
        <v>185</v>
      </c>
      <c r="K16" s="1" t="s">
        <v>255</v>
      </c>
      <c r="L16" s="1" t="s">
        <v>255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189</v>
      </c>
      <c r="R16" s="1" t="s">
        <v>256</v>
      </c>
      <c r="S16" s="1" t="s">
        <v>191</v>
      </c>
      <c r="T16" s="1" t="s">
        <v>192</v>
      </c>
      <c r="U16" s="1" t="s">
        <v>193</v>
      </c>
      <c r="V16" s="1" t="s">
        <v>194</v>
      </c>
    </row>
    <row r="17" s="1" customFormat="1" spans="1:22">
      <c r="A17" s="3">
        <v>999223239371669</v>
      </c>
      <c r="B17" s="1" t="s">
        <v>257</v>
      </c>
      <c r="C17" s="1" t="s">
        <v>258</v>
      </c>
      <c r="D17" s="1" t="s">
        <v>259</v>
      </c>
      <c r="E17" s="1" t="s">
        <v>53</v>
      </c>
      <c r="F17" s="1" t="s">
        <v>260</v>
      </c>
      <c r="G17" s="1" t="s">
        <v>182</v>
      </c>
      <c r="H17" s="1" t="s">
        <v>183</v>
      </c>
      <c r="I17" s="1" t="s">
        <v>261</v>
      </c>
      <c r="J17" s="1" t="s">
        <v>185</v>
      </c>
      <c r="K17" s="1" t="s">
        <v>261</v>
      </c>
      <c r="L17" s="1" t="s">
        <v>261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189</v>
      </c>
      <c r="R17" s="1" t="s">
        <v>262</v>
      </c>
      <c r="S17" s="1" t="s">
        <v>191</v>
      </c>
      <c r="T17" s="1" t="s">
        <v>192</v>
      </c>
      <c r="U17" s="1" t="s">
        <v>193</v>
      </c>
      <c r="V17" s="1" t="s">
        <v>194</v>
      </c>
    </row>
    <row r="18" s="1" customFormat="1" spans="1:22">
      <c r="A18" s="3">
        <v>999223220912931</v>
      </c>
      <c r="B18" s="1" t="s">
        <v>246</v>
      </c>
      <c r="C18" s="1" t="s">
        <v>263</v>
      </c>
      <c r="D18" s="1" t="s">
        <v>264</v>
      </c>
      <c r="E18" s="1" t="s">
        <v>41</v>
      </c>
      <c r="F18" s="1" t="s">
        <v>249</v>
      </c>
      <c r="G18" s="1" t="s">
        <v>182</v>
      </c>
      <c r="H18" s="1" t="s">
        <v>183</v>
      </c>
      <c r="I18" s="1" t="s">
        <v>265</v>
      </c>
      <c r="J18" s="1" t="s">
        <v>185</v>
      </c>
      <c r="K18" s="1" t="s">
        <v>265</v>
      </c>
      <c r="L18" s="1" t="s">
        <v>265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189</v>
      </c>
      <c r="R18" s="1" t="s">
        <v>266</v>
      </c>
      <c r="S18" s="1" t="s">
        <v>191</v>
      </c>
      <c r="T18" s="1" t="s">
        <v>192</v>
      </c>
      <c r="U18" s="1" t="s">
        <v>193</v>
      </c>
      <c r="V18" s="1" t="s">
        <v>194</v>
      </c>
    </row>
    <row r="19" s="1" customFormat="1" spans="1:22">
      <c r="A19" s="3">
        <v>999223303863471</v>
      </c>
      <c r="B19" s="1" t="s">
        <v>260</v>
      </c>
      <c r="C19" s="1" t="s">
        <v>267</v>
      </c>
      <c r="D19" s="1" t="s">
        <v>268</v>
      </c>
      <c r="E19" s="1" t="s">
        <v>59</v>
      </c>
      <c r="F19" s="1" t="s">
        <v>179</v>
      </c>
      <c r="G19" s="1" t="s">
        <v>182</v>
      </c>
      <c r="H19" s="1" t="s">
        <v>183</v>
      </c>
      <c r="I19" s="1" t="s">
        <v>269</v>
      </c>
      <c r="J19" s="1" t="s">
        <v>185</v>
      </c>
      <c r="K19" s="1" t="s">
        <v>269</v>
      </c>
      <c r="L19" s="1" t="s">
        <v>269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189</v>
      </c>
      <c r="R19" s="1" t="s">
        <v>270</v>
      </c>
      <c r="S19" s="1" t="s">
        <v>191</v>
      </c>
      <c r="T19" s="1" t="s">
        <v>192</v>
      </c>
      <c r="U19" s="1" t="s">
        <v>193</v>
      </c>
      <c r="V19" s="1" t="s">
        <v>194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苯嘚珂瑷</cp:lastModifiedBy>
  <dcterms:created xsi:type="dcterms:W3CDTF">2023-04-12T01:40:49Z</dcterms:created>
  <dcterms:modified xsi:type="dcterms:W3CDTF">2023-04-12T01:44:44Z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09D47F073A1446D9825658820623A520_12</vt:lpwstr>
  </property>
  <property fmtid="{D5CDD505-2E9C-101B-9397-08002B2CF9AE}" pid="3" name="KSOProductBuildVer">
    <vt:lpwstr>2052-11.1.0.14036</vt:lpwstr>
  </property>
</Properties>
</file>