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<sst xmlns="http://schemas.openxmlformats.org/spreadsheetml/2006/main" count="93" uniqueCount="79">
  <si>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</si>
  <si>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</si>
  <si>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</si>
  <si>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</si>
  <si>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</si>
  <si>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</si>
  <si>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</si>
  <si>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</si>
  <si>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</si>
  <si>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</si>
  <si>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</si>
  <si>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</si>
  <si>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</si>
  <si>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</si>
  <si>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</si>
  <si>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</si>
  <si>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</si>
  <si>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</si>
  <si>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</si>
  <si>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</si>
  <si>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</si>
  <si>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</si>
  <si>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</si>
  <si>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</si>
  <si>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</si>
  <si>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999223570042925	</t>
  </si>
  <si>
    <t>Ctrip</t>
  </si>
  <si>
    <t>正常</t>
  </si>
  <si>
    <t>[滦州]轻住酒店·家美（滦县东安现代城植物园店）(78933268)</t>
  </si>
  <si>
    <t>阳光雅致大床房&lt;双人入住&gt;&lt;内宾&gt;&lt;预付&gt;&lt;无早&gt;</t>
  </si>
  <si>
    <t>CNY</t>
  </si>
  <si>
    <t>杨琪</t>
  </si>
  <si>
    <t>CA11323230413CNY</t>
  </si>
  <si>
    <t>未提现</t>
  </si>
  <si>
    <t>携程开票</t>
  </si>
  <si>
    <t xml:space="preserve">3212278	</t>
  </si>
  <si>
    <t xml:space="preserve">1645071303037718545	</t>
  </si>
  <si>
    <t>,</t>
  </si>
  <si>
    <t>CNY 111.3</t>
  </si>
  <si>
    <t>A230413112846911</t>
  </si>
  <si>
    <t>111.3CNY</t>
  </si>
  <si>
    <t>127.03HKD</t>
  </si>
  <si>
    <t>CNY / HKD 当前参考汇率: 1.141354359</t>
  </si>
  <si>
    <t>总计：111.3 CNY/
127.03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</si>
  <si>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</si>
  <si>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</si>
  <si>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</si>
  <si>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</si>
  <si>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</si>
  <si>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</si>
  <si>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</si>
  <si>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</si>
  <si>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</si>
  <si>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</si>
  <si>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</si>
  <si>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</si>
  <si>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</si>
  <si>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</si>
  <si>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</si>
  <si>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</si>
  <si>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</si>
  <si>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</si>
  <si>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</si>
  <si>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2023-04-09</t>
  </si>
  <si>
    <t>3212278</t>
  </si>
  <si>
    <t>轻住酒店·家美（滦县东安现代城植物园店）</t>
  </si>
  <si>
    <t>2023-04-10</t>
  </si>
  <si>
    <t>退房日月结</t>
  </si>
  <si>
    <t>111.30</t>
  </si>
  <si>
    <t>RMB</t>
  </si>
  <si>
    <t>0</t>
  </si>
  <si>
    <t>0.00</t>
  </si>
  <si>
    <t>携程汇智国内直连</t>
  </si>
  <si>
    <t>1861</t>
  </si>
  <si>
    <t>2023-04-09 22:28:57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</si>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</sst>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indexed="10"/>
      <name val="Arial"/>
      <charset val="0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9"/>
      <color rgb="FFFF0000"/>
      <name val="Segoe U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1" borderId="1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12</xdr:row>
      <xdr:rowOff>45720</xdr:rowOff>
    </xdr:from>
    <xdr:to>
      <xdr:col>14</xdr:col>
      <xdr:colOff>396875</xdr:colOff>
      <xdr:row>40</xdr:row>
      <xdr:rowOff>7620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240280"/>
          <a:ext cx="9471660" cy="50825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2" sqref="A2"/>
    </sheetView>
  </sheetViews>
  <sheetFormatPr defaultColWidth="9" defaultRowHeight="14.4" outlineLevelRow="1"/>
  <sheetData>
    <row r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45025</v>
      </c>
      <c r="G2" s="6">
        <v>45026</v>
      </c>
      <c r="H2" s="4">
        <v>1</v>
      </c>
      <c r="I2" s="4">
        <v>1</v>
      </c>
      <c r="J2" s="4">
        <v>1</v>
      </c>
      <c r="K2" s="4" t="s">
        <v>30</v>
      </c>
      <c r="L2" s="4">
        <v>111.3</v>
      </c>
      <c r="M2" s="4">
        <v>111.3</v>
      </c>
      <c r="N2" s="4" t="s">
        <v>31</v>
      </c>
      <c r="O2" s="4" t="s">
        <v>32</v>
      </c>
      <c r="P2" s="4" t="s">
        <v>33</v>
      </c>
      <c r="Q2" s="4">
        <v>0</v>
      </c>
      <c r="R2" s="9">
        <v>45025</v>
      </c>
      <c r="S2" s="6">
        <v>45029</v>
      </c>
      <c r="T2" s="4" t="s">
        <v>34</v>
      </c>
      <c r="U2" s="4">
        <v>111.3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A7" sqref="A7:C9"/>
    </sheetView>
  </sheetViews>
  <sheetFormatPr defaultColWidth="9" defaultRowHeight="14.4"/>
  <cols>
    <col min="1" max="1" width="12.8888888888889"/>
    <col min="3" max="3" width="9.66666666666667"/>
    <col min="4" max="4" width="10.7777777777778"/>
  </cols>
  <sheetData>
    <row r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t="s">
        <v>37</v>
      </c>
    </row>
    <row r="2" spans="1:10">
      <c r="A2" s="5">
        <v>999223570042925</v>
      </c>
      <c r="B2" s="4" t="s">
        <v>27</v>
      </c>
      <c r="C2" s="6">
        <v>45025</v>
      </c>
      <c r="D2" s="6">
        <v>45026</v>
      </c>
      <c r="E2" s="4">
        <v>111.3</v>
      </c>
      <c r="F2" t="str">
        <f>VLOOKUP(A2,HOP!A:L,12,0)</f>
        <v>111.30</v>
      </c>
      <c r="G2" t="str">
        <f>VLOOKUP(A2,HOP!A:C,3,0)</f>
        <v>3212278</v>
      </c>
      <c r="H2">
        <f>E2-F2</f>
        <v>0</v>
      </c>
      <c r="I2" t="str">
        <f>$I$1&amp;G2</f>
        <v>,3212278</v>
      </c>
      <c r="J2" t="str">
        <f>VLOOKUP(A2,HOP!A:U,21,0)</f>
        <v>直连</v>
      </c>
    </row>
    <row r="4" spans="5:5">
      <c r="E4">
        <f>SUM(E2:E3)</f>
        <v>111.3</v>
      </c>
    </row>
    <row r="5" spans="5:5">
      <c r="E5" t="s">
        <v>38</v>
      </c>
    </row>
    <row r="7" spans="1:3">
      <c r="A7" t="s">
        <v>39</v>
      </c>
      <c r="B7" t="s">
        <v>40</v>
      </c>
      <c r="C7" t="s">
        <v>41</v>
      </c>
    </row>
    <row r="8" spans="1:1">
      <c r="A8" s="7" t="s">
        <v>42</v>
      </c>
    </row>
    <row r="9" spans="1:1">
      <c r="A9" s="8" t="s">
        <v>43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K13" sqref="K13"/>
    </sheetView>
  </sheetViews>
  <sheetFormatPr defaultColWidth="9" defaultRowHeight="14.4" outlineLevelRow="1"/>
  <cols>
    <col min="1" max="1" width="12.8888888888889"/>
  </cols>
  <sheetData>
    <row r="1" spans="1:22">
      <c r="A1" s="1" t="s">
        <v>44</v>
      </c>
      <c r="B1" s="1" t="s">
        <v>45</v>
      </c>
      <c r="C1" s="1" t="s">
        <v>46</v>
      </c>
      <c r="D1" s="1" t="s">
        <v>47</v>
      </c>
      <c r="E1" s="1" t="s">
        <v>13</v>
      </c>
      <c r="F1" s="1" t="s">
        <v>5</v>
      </c>
      <c r="G1" s="1" t="s">
        <v>6</v>
      </c>
      <c r="H1" s="1" t="s">
        <v>48</v>
      </c>
      <c r="I1" s="1" t="s">
        <v>49</v>
      </c>
      <c r="J1" s="1" t="s">
        <v>50</v>
      </c>
      <c r="K1" s="1" t="s">
        <v>51</v>
      </c>
      <c r="L1" s="1" t="s">
        <v>52</v>
      </c>
      <c r="M1" s="1" t="s">
        <v>53</v>
      </c>
      <c r="N1" s="1" t="s">
        <v>54</v>
      </c>
      <c r="O1" s="1" t="s">
        <v>55</v>
      </c>
      <c r="P1" s="1" t="s">
        <v>56</v>
      </c>
      <c r="Q1" s="1" t="s">
        <v>57</v>
      </c>
      <c r="R1" s="1" t="s">
        <v>58</v>
      </c>
      <c r="S1" s="1" t="s">
        <v>59</v>
      </c>
      <c r="T1" s="1" t="s">
        <v>60</v>
      </c>
      <c r="U1" s="1" t="s">
        <v>61</v>
      </c>
      <c r="V1" s="1" t="s">
        <v>62</v>
      </c>
    </row>
    <row r="2" spans="1:22">
      <c r="A2" s="2">
        <v>999223570042925</v>
      </c>
      <c r="B2" s="3" t="s">
        <v>63</v>
      </c>
      <c r="C2" s="3" t="s">
        <v>64</v>
      </c>
      <c r="D2" s="3" t="s">
        <v>65</v>
      </c>
      <c r="E2" s="3" t="s">
        <v>31</v>
      </c>
      <c r="F2" s="3" t="s">
        <v>63</v>
      </c>
      <c r="G2" s="3" t="s">
        <v>66</v>
      </c>
      <c r="H2" s="3" t="s">
        <v>67</v>
      </c>
      <c r="I2" s="3" t="s">
        <v>68</v>
      </c>
      <c r="J2" s="3" t="s">
        <v>69</v>
      </c>
      <c r="K2" s="3" t="s">
        <v>68</v>
      </c>
      <c r="L2" s="3" t="s">
        <v>68</v>
      </c>
      <c r="M2" s="3" t="s">
        <v>70</v>
      </c>
      <c r="N2" s="3" t="s">
        <v>70</v>
      </c>
      <c r="O2" s="3" t="s">
        <v>71</v>
      </c>
      <c r="P2" s="3" t="s">
        <v>72</v>
      </c>
      <c r="Q2" s="3" t="s">
        <v>73</v>
      </c>
      <c r="R2" s="3" t="s">
        <v>74</v>
      </c>
      <c r="S2" s="3" t="s">
        <v>75</v>
      </c>
      <c r="T2" s="3" t="s">
        <v>76</v>
      </c>
      <c r="U2" s="3" t="s">
        <v>77</v>
      </c>
      <c r="V2" s="3" t="s">
        <v>78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2023-04-13T03:10:19Z</dcterms:created>
  <dcterms:modified xsi:type="dcterms:W3CDTF">2023-04-13T03:28:38Z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90FA5E5D4F3C4B3EBD7CF17D6BE5F9FE_12</vt:lpwstr>
  </property>
  <property fmtid="{D5CDD505-2E9C-101B-9397-08002B2CF9AE}" pid="3" name="KSOProductBuildVer">
    <vt:lpwstr>2052-11.1.0.14036</vt:lpwstr>
  </property>
</Properties>
</file>