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<sst xmlns="http://schemas.openxmlformats.org/spreadsheetml/2006/main" count="801" uniqueCount="305">
  <si>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</si>
  <si>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</si>
  <si>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</si>
  <si>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</si>
  <si>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</si>
  <si>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</si>
  <si>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</si>
  <si>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</si>
  <si>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</si>
  <si>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</si>
  <si>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</si>
  <si>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</si>
  <si>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</si>
  <si>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</si>
  <si>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</si>
  <si>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</si>
  <si>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</si>
  <si>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</si>
  <si>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</si>
  <si>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</si>
  <si>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</si>
  <si>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</si>
  <si>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</si>
  <si>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</si>
  <si>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</si>
  <si>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999223148576636	</t>
  </si>
  <si>
    <t>Ctrip</t>
  </si>
  <si>
    <t>正常</t>
  </si>
  <si>
    <t>[合肥]格林豪泰(合肥天鹅湖万达广场店)(93876769)</t>
  </si>
  <si>
    <t>双床房&lt;至多8间&gt;&lt;2人入住&gt;</t>
  </si>
  <si>
    <t>CNY</t>
  </si>
  <si>
    <t>黄婉玉</t>
  </si>
  <si>
    <t>CA13744230411CNY</t>
  </si>
  <si>
    <t>未提现</t>
  </si>
  <si>
    <t>携程开票</t>
  </si>
  <si>
    <t xml:space="preserve">3124438	</t>
  </si>
  <si>
    <t xml:space="preserve">(GRT)84003042;	</t>
  </si>
  <si>
    <t xml:space="preserve">999223212250822	</t>
  </si>
  <si>
    <t>[北京]怡莱酒店(北京纪家庙地铁站店)(93874341)</t>
  </si>
  <si>
    <t>家庭房&lt;至多8间&gt;&lt;2人入住&gt;</t>
  </si>
  <si>
    <t>栾烨蔓</t>
  </si>
  <si>
    <t xml:space="preserve">3142403	</t>
  </si>
  <si>
    <t xml:space="preserve">R9003752111685101001	</t>
  </si>
  <si>
    <t>取消</t>
  </si>
  <si>
    <t xml:space="preserve">999223218243120	</t>
  </si>
  <si>
    <t>[成都]汉庭酒店（成都科华北路四川大学店）(68604325)</t>
  </si>
  <si>
    <t>陶国良</t>
  </si>
  <si>
    <t xml:space="preserve">3144661	</t>
  </si>
  <si>
    <t xml:space="preserve">R6100421111715636001	</t>
  </si>
  <si>
    <t xml:space="preserve">999223218243793	</t>
  </si>
  <si>
    <t>孙清洁</t>
  </si>
  <si>
    <t xml:space="preserve">3144662	</t>
  </si>
  <si>
    <t xml:space="preserve">R6100421111715641001	</t>
  </si>
  <si>
    <t xml:space="preserve">999223267716886	</t>
  </si>
  <si>
    <t>[香港]香港富豪机场酒店(Regal Airport Hotel)(105479990)</t>
  </si>
  <si>
    <t>行政楼层高级房&lt;至多8间&gt;&lt;2人入住&gt;</t>
  </si>
  <si>
    <t>CHENG/WINNIE CHOR FUN,CHENG/DAVY</t>
  </si>
  <si>
    <t xml:space="preserve">	</t>
  </si>
  <si>
    <t xml:space="preserve">酒店预订部jay先生确认订单	</t>
  </si>
  <si>
    <t xml:space="preserve">999223339309864	</t>
  </si>
  <si>
    <t>[苏州]海友酒店(苏州观前街乐桥地铁站店)(80249967)</t>
  </si>
  <si>
    <t>大床房&lt;至多8间&gt;&lt;2人入住&gt;</t>
  </si>
  <si>
    <t>王文泽</t>
  </si>
  <si>
    <t xml:space="preserve">3170365	</t>
  </si>
  <si>
    <t xml:space="preserve">R2150054112409894001	</t>
  </si>
  <si>
    <t xml:space="preserve">999223356459267	</t>
  </si>
  <si>
    <t>[苏州]沛喜酒店（苏州人民路南门地铁站店）(83902371)</t>
  </si>
  <si>
    <t>精致双床房&lt;至多8间&gt;&lt;2人入住&gt;</t>
  </si>
  <si>
    <t>司娜</t>
  </si>
  <si>
    <t xml:space="preserve">3172698	</t>
  </si>
  <si>
    <t xml:space="preserve">20230326-005	</t>
  </si>
  <si>
    <t xml:space="preserve">999223357520346	</t>
  </si>
  <si>
    <t>[北京]7天连锁酒店(北京中关村苏州桥店)(88988883)</t>
  </si>
  <si>
    <t>精选大床房&lt;至多8间&gt;&lt;2人入住&gt;</t>
  </si>
  <si>
    <t>刘泽琳</t>
  </si>
  <si>
    <t xml:space="preserve">3172839	</t>
  </si>
  <si>
    <t xml:space="preserve">105160480794	</t>
  </si>
  <si>
    <t xml:space="preserve">999223358624492	</t>
  </si>
  <si>
    <t>[济南]格林豪泰智选酒店(济南高新区孙村店)(80243471)</t>
  </si>
  <si>
    <t>豪华大床房&lt;至多8间&gt;&lt;2人入住&gt;</t>
  </si>
  <si>
    <t>黄国庆</t>
  </si>
  <si>
    <t xml:space="preserve">3173021	</t>
  </si>
  <si>
    <t xml:space="preserve">(GRT)84561236;	</t>
  </si>
  <si>
    <t xml:space="preserve">999223358878625	</t>
  </si>
  <si>
    <t>[长沙]维也纳酒店(长沙马王堆锦泰广场地铁站店）(68340802)</t>
  </si>
  <si>
    <t>高级大床房&lt;至多8间&gt;&lt;2人入住&gt;</t>
  </si>
  <si>
    <t>周郑彬</t>
  </si>
  <si>
    <t xml:space="preserve">3173057	</t>
  </si>
  <si>
    <t xml:space="preserve">105160720034	</t>
  </si>
  <si>
    <t xml:space="preserve">999223359381551	</t>
  </si>
  <si>
    <t>[广州]广州威珀斯酒店(83900255)</t>
  </si>
  <si>
    <t>商务大床房&lt;至多8间&gt;&lt;2人入住&gt;</t>
  </si>
  <si>
    <t>黄宏飞</t>
  </si>
  <si>
    <t xml:space="preserve">3173125	</t>
  </si>
  <si>
    <t xml:space="preserve">716125	</t>
  </si>
  <si>
    <t xml:space="preserve">999223361791031	</t>
  </si>
  <si>
    <t>[宿州]格林豪泰酒店(宿州拂晓大道店)(80245871)</t>
  </si>
  <si>
    <t>王玲</t>
  </si>
  <si>
    <t xml:space="preserve">3173551	</t>
  </si>
  <si>
    <t xml:space="preserve">(GRT)84571500;	</t>
  </si>
  <si>
    <t xml:space="preserve">999223362447575	</t>
  </si>
  <si>
    <t>[贵阳]全季酒店(贵阳小河香江路店)(93871140)</t>
  </si>
  <si>
    <t>黄荔城</t>
  </si>
  <si>
    <t xml:space="preserve">3173740	</t>
  </si>
  <si>
    <t xml:space="preserve">R5500091112559755001	</t>
  </si>
  <si>
    <t xml:space="preserve">999223362504898	</t>
  </si>
  <si>
    <t>[博乐]格林豪泰(博乐北京路万象汇店)(68610420)</t>
  </si>
  <si>
    <t>马士军</t>
  </si>
  <si>
    <t xml:space="preserve">3173756	</t>
  </si>
  <si>
    <t xml:space="preserve">(GRT)84575637;	</t>
  </si>
  <si>
    <t xml:space="preserve">999223363082750	</t>
  </si>
  <si>
    <t>[武汉]锦江都城酒店（武汉武昌江滩积玉桥地铁站店）(80244080)</t>
  </si>
  <si>
    <t>精致双床房&lt;2人入住&gt;&lt;早餐&gt;</t>
  </si>
  <si>
    <t>王君</t>
  </si>
  <si>
    <t xml:space="preserve">3173920	</t>
  </si>
  <si>
    <t xml:space="preserve">999223363205053	</t>
  </si>
  <si>
    <t>风雅双床房&lt;2人入住&gt;&lt;早餐&gt;</t>
  </si>
  <si>
    <t xml:space="preserve">3173972	</t>
  </si>
  <si>
    <t xml:space="preserve">105161977494	</t>
  </si>
  <si>
    <t xml:space="preserve">999223363803947	</t>
  </si>
  <si>
    <t>[怀仁]骏怡连锁酒店(怀仁新天地购物广场店)(92484313)</t>
  </si>
  <si>
    <t>精品大床房&lt;至多8间&gt;&lt;2人入住&gt;</t>
  </si>
  <si>
    <t>赵伟</t>
  </si>
  <si>
    <t xml:space="preserve">3174137	</t>
  </si>
  <si>
    <t xml:space="preserve">(THK)YD05754230326214920312;	</t>
  </si>
  <si>
    <t xml:space="preserve">999223364028677	</t>
  </si>
  <si>
    <t>[西安]IU酒店(西安三桥地铁站万象城店)(80248141)</t>
  </si>
  <si>
    <t>小U·超级大床房&lt;至多8间&gt;&lt;2人入住&gt;</t>
  </si>
  <si>
    <t>张选友</t>
  </si>
  <si>
    <t xml:space="preserve">3174225	</t>
  </si>
  <si>
    <t xml:space="preserve">105162260584	</t>
  </si>
  <si>
    <t xml:space="preserve">999223364373737	</t>
  </si>
  <si>
    <t>[高雄]富驿商旅-高雄中华路馆(FX INN Kaohsiung)(80941628)</t>
  </si>
  <si>
    <t>时尚双床房&lt;至多8间&gt;&lt;2人入住&gt;</t>
  </si>
  <si>
    <t>KAO/PEI CHEN,KAO/PEI CHEN</t>
  </si>
  <si>
    <t xml:space="preserve">3174348	</t>
  </si>
  <si>
    <t xml:space="preserve">1481827665	</t>
  </si>
  <si>
    <t xml:space="preserve">999223371637641	</t>
  </si>
  <si>
    <t>赔款</t>
  </si>
  <si>
    <t>[都江堰]汉庭酒店(都江堰店)(93871071)</t>
  </si>
  <si>
    <t>杜林森</t>
  </si>
  <si>
    <t xml:space="preserve">3175352	</t>
  </si>
  <si>
    <t xml:space="preserve">R6118302112630421001	</t>
  </si>
  <si>
    <t xml:space="preserve">999223233762781	</t>
  </si>
  <si>
    <t>[广州]上苑世贸酒店(广州白马服装城火车站地铁店)(92785057)</t>
  </si>
  <si>
    <t>越秀双床房&lt;至多8间&gt;&lt;2人入住&gt;</t>
  </si>
  <si>
    <t>薛理</t>
  </si>
  <si>
    <t xml:space="preserve">3148920	</t>
  </si>
  <si>
    <t xml:space="preserve">999223299617179	</t>
  </si>
  <si>
    <t>[南京]汉庭酒店(南京江宁黄金海岸店)(93872585)</t>
  </si>
  <si>
    <t>高级双床房&lt;至多8间&gt;&lt;2人入住&gt;</t>
  </si>
  <si>
    <t>郑烜平</t>
  </si>
  <si>
    <t xml:space="preserve">3162942	</t>
  </si>
  <si>
    <t xml:space="preserve">R2111991112193185001	</t>
  </si>
  <si>
    <t xml:space="preserve">999223183839467	</t>
  </si>
  <si>
    <t>[贺州]格林联盟贺州学院酒店(92483422)</t>
  </si>
  <si>
    <t>城景双床房&lt;至多8间&gt;&lt;2人入住&gt;</t>
  </si>
  <si>
    <t>田勇</t>
  </si>
  <si>
    <t xml:space="preserve">3134450	</t>
  </si>
  <si>
    <t xml:space="preserve">(GRT)84095755;	</t>
  </si>
  <si>
    <t xml:space="preserve">999222989086550	</t>
  </si>
  <si>
    <t>[三亚]三亚湾红树林度假世界(皇后棕酒店)(80244062)</t>
  </si>
  <si>
    <t>城市景观大床房&lt;至多8间&gt;&lt;2人入住&gt;</t>
  </si>
  <si>
    <t>黄良任</t>
  </si>
  <si>
    <t xml:space="preserve">3082994	</t>
  </si>
  <si>
    <t xml:space="preserve">864188164	</t>
  </si>
  <si>
    <t xml:space="preserve">999223305892265	</t>
  </si>
  <si>
    <t>[西安]西安北二环文景路亚朵酒店(94915594)</t>
  </si>
  <si>
    <t>高级双床房&lt;至多8间&gt;&lt;90天内可预订&gt;&lt;2人入住&gt;&lt;早餐&gt;</t>
  </si>
  <si>
    <t>郭浩然</t>
  </si>
  <si>
    <t xml:space="preserve">3164136	</t>
  </si>
  <si>
    <t xml:space="preserve">610112_6687209483	</t>
  </si>
  <si>
    <t xml:space="preserve">999221042444564	</t>
  </si>
  <si>
    <t>[九江]IU酒店(庐山火车站店)(80247698)</t>
  </si>
  <si>
    <t>刘珏婷</t>
  </si>
  <si>
    <t xml:space="preserve">104745960094	</t>
  </si>
  <si>
    <t xml:space="preserve">999222978228286	</t>
  </si>
  <si>
    <t>城市景观双床房&lt;至多8间&gt;&lt;2人入住&gt;&lt;早餐&gt;</t>
  </si>
  <si>
    <t>刘锦丰</t>
  </si>
  <si>
    <t xml:space="preserve">3078886	</t>
  </si>
  <si>
    <t xml:space="preserve">863482016	</t>
  </si>
  <si>
    <t>，</t>
  </si>
  <si>
    <t>999223218243120此单多收245.5元待退回</t>
  </si>
  <si>
    <t>999223371637641</t>
  </si>
  <si>
    <t>原单未结算，本期扣款196元</t>
  </si>
  <si>
    <t>999223233762781</t>
  </si>
  <si>
    <t xml:space="preserve">本期扣款401元 </t>
  </si>
  <si>
    <t>999223299617179</t>
  </si>
  <si>
    <t>本期扣款219元</t>
  </si>
  <si>
    <t>999223183839467</t>
  </si>
  <si>
    <t>本期扣款132元</t>
  </si>
  <si>
    <t>999222989086550</t>
  </si>
  <si>
    <t>本期扣款843元</t>
  </si>
  <si>
    <t>999223305892265</t>
  </si>
  <si>
    <t>本期扣款315元</t>
  </si>
  <si>
    <t>999221042444564</t>
  </si>
  <si>
    <t>本期扣款167元</t>
  </si>
  <si>
    <t>999222978228286</t>
  </si>
  <si>
    <t>本期扣款930元</t>
  </si>
  <si>
    <t>3373 CNY</t>
  </si>
  <si>
    <t>A230414170942481</t>
  </si>
  <si>
    <t>A2304141711033605</t>
  </si>
  <si>
    <t>总计：3373元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</si>
  <si>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</si>
  <si>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</si>
  <si>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</si>
  <si>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</si>
  <si>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</si>
  <si>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</si>
  <si>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</si>
  <si>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</si>
  <si>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</si>
  <si>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</si>
  <si>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</si>
  <si>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</si>
  <si>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</si>
  <si>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</si>
  <si>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</si>
  <si>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</si>
  <si>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</si>
  <si>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</si>
  <si>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</si>
  <si>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</si>
  <si>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3174348</t>
  </si>
  <si>
    <t>富驿商旅-高雄中华路馆</t>
  </si>
  <si>
    <t>KAO PEI CHEN,KAO PEI CHEN</t>
  </si>
  <si>
    <t>2023-03-27</t>
  </si>
  <si>
    <t>退房日月结</t>
  </si>
  <si>
    <t>267.00</t>
  </si>
  <si>
    <t>RMB</t>
  </si>
  <si>
    <t>0</t>
  </si>
  <si>
    <t>0.00</t>
  </si>
  <si>
    <t>携程汇登国内直连</t>
  </si>
  <si>
    <t>01.011264</t>
  </si>
  <si>
    <t>2023-03-26 23:21:35</t>
  </si>
  <si>
    <t>否</t>
  </si>
  <si>
    <t>广州汇登信息科技有限公司</t>
  </si>
  <si>
    <t>直连</t>
  </si>
  <si>
    <t>中国</t>
  </si>
  <si>
    <t>3174225</t>
  </si>
  <si>
    <t>IU酒店(西安三桥地铁站万象城店)</t>
  </si>
  <si>
    <t>138.00</t>
  </si>
  <si>
    <t>2023-03-26 22:22:39</t>
  </si>
  <si>
    <t>3173972</t>
  </si>
  <si>
    <t>锦江都城酒店(武汉楚河汉街积玉桥地铁站店)</t>
  </si>
  <si>
    <t>350.00</t>
  </si>
  <si>
    <t>2023-03-26 20:30:43</t>
  </si>
  <si>
    <t>3173756</t>
  </si>
  <si>
    <t>格林豪泰(博乐北京路万象汇店)</t>
  </si>
  <si>
    <t>126.00</t>
  </si>
  <si>
    <t>2023-03-26 18:44:41</t>
  </si>
  <si>
    <t>3173057</t>
  </si>
  <si>
    <t>维也纳酒店(长沙马王堆锦泰广场地铁站店）</t>
  </si>
  <si>
    <t>241.00</t>
  </si>
  <si>
    <t>2023-03-26 12:02:58</t>
  </si>
  <si>
    <t>3173740</t>
  </si>
  <si>
    <t>全季酒店(贵阳小河香江路店)</t>
  </si>
  <si>
    <t>254.00</t>
  </si>
  <si>
    <t>2023-03-26 18:35:57</t>
  </si>
  <si>
    <t>3173125</t>
  </si>
  <si>
    <t>广州威珀斯酒店</t>
  </si>
  <si>
    <t>692.00</t>
  </si>
  <si>
    <t>2023-03-26 12:43:33</t>
  </si>
  <si>
    <t>3172839</t>
  </si>
  <si>
    <t>7天连锁酒店(北京中关村苏州桥店)</t>
  </si>
  <si>
    <t>435.00</t>
  </si>
  <si>
    <t>2023-03-26 10:03:54</t>
  </si>
  <si>
    <t>2023-03-20</t>
  </si>
  <si>
    <t>3156321</t>
  </si>
  <si>
    <t>香港富豪机场酒店</t>
  </si>
  <si>
    <t>CHENG WINNIE CHOR FUN,CHENG DAVY</t>
  </si>
  <si>
    <t>1469.00</t>
  </si>
  <si>
    <t>2023-03-20 08:52:18</t>
  </si>
  <si>
    <t>2023-03-17</t>
  </si>
  <si>
    <t>3144662</t>
  </si>
  <si>
    <t>汉庭酒店（成都科华北路四川大学店）</t>
  </si>
  <si>
    <t>2023-03-23</t>
  </si>
  <si>
    <t>982.00</t>
  </si>
  <si>
    <t>2023-03-17 00:07:22</t>
  </si>
  <si>
    <t>3144661</t>
  </si>
  <si>
    <t>736.50</t>
  </si>
  <si>
    <t>-245</t>
  </si>
  <si>
    <t>2023-03-17 00:07:18</t>
  </si>
  <si>
    <t>2023-03-16</t>
  </si>
  <si>
    <t>3142403</t>
  </si>
  <si>
    <t>怡莱酒店(北京纪家庙地铁站店)</t>
  </si>
  <si>
    <t>2023-03-25</t>
  </si>
  <si>
    <t>2023-03-16 15:38:23</t>
  </si>
  <si>
    <t>2023-03-12</t>
  </si>
  <si>
    <t>3124438</t>
  </si>
  <si>
    <t>格林豪泰(合肥天鹅湖万达广场店)</t>
  </si>
  <si>
    <t>122.00</t>
  </si>
  <si>
    <t>2023-03-12 11:22:46</t>
  </si>
  <si>
    <t>3172698</t>
  </si>
  <si>
    <t>沛喜酒店(苏州人民路店)</t>
  </si>
  <si>
    <t>194.00</t>
  </si>
  <si>
    <t>2023-03-26 07:28:49</t>
  </si>
  <si>
    <t>3173021</t>
  </si>
  <si>
    <t>格林豪泰智选酒店(济南高新区孙村店)</t>
  </si>
  <si>
    <t>227.00</t>
  </si>
  <si>
    <t>2023-03-26 11:45:31</t>
  </si>
  <si>
    <t>3174137</t>
  </si>
  <si>
    <t>骏怡连锁酒店(怀仁新天地购物广场店)</t>
  </si>
  <si>
    <t>97.00</t>
  </si>
  <si>
    <t>2023-03-26 21:49:22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</si>
</sst>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45011</v>
      </c>
      <c r="G2" s="6">
        <v>45012</v>
      </c>
      <c r="H2" s="4">
        <v>1</v>
      </c>
      <c r="I2" s="4">
        <v>1</v>
      </c>
      <c r="J2" s="4">
        <v>1</v>
      </c>
      <c r="K2" s="4" t="s">
        <v>30</v>
      </c>
      <c r="L2" s="4">
        <v>122</v>
      </c>
      <c r="M2" s="4">
        <v>122</v>
      </c>
      <c r="N2" s="4" t="s">
        <v>31</v>
      </c>
      <c r="O2" s="4" t="s">
        <v>32</v>
      </c>
      <c r="P2" s="4" t="s">
        <v>33</v>
      </c>
      <c r="Q2" s="4">
        <v>0</v>
      </c>
      <c r="R2" s="8">
        <v>44997</v>
      </c>
      <c r="S2" s="6">
        <v>45027</v>
      </c>
      <c r="T2" s="4" t="s">
        <v>34</v>
      </c>
      <c r="U2" s="4">
        <v>122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45010</v>
      </c>
      <c r="G3" s="6">
        <v>45012</v>
      </c>
      <c r="H3" s="4">
        <v>1</v>
      </c>
      <c r="I3" s="4">
        <v>2</v>
      </c>
      <c r="J3" s="4">
        <v>2</v>
      </c>
      <c r="K3" s="4" t="s">
        <v>30</v>
      </c>
      <c r="L3" s="4">
        <v>520</v>
      </c>
      <c r="M3" s="4">
        <v>520</v>
      </c>
      <c r="N3" s="4" t="s">
        <v>40</v>
      </c>
      <c r="O3" s="4" t="s">
        <v>32</v>
      </c>
      <c r="P3" s="4" t="s">
        <v>33</v>
      </c>
      <c r="Q3" s="4">
        <v>0</v>
      </c>
      <c r="R3" s="8">
        <v>45001</v>
      </c>
      <c r="S3" s="6">
        <v>45027</v>
      </c>
      <c r="T3" s="4" t="s">
        <v>34</v>
      </c>
      <c r="U3" s="4">
        <v>520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45010</v>
      </c>
      <c r="G4" s="6">
        <v>45012</v>
      </c>
      <c r="H4" s="4">
        <v>1</v>
      </c>
      <c r="I4" s="4">
        <v>2</v>
      </c>
      <c r="J4" s="4">
        <v>2</v>
      </c>
      <c r="K4" s="4" t="s">
        <v>30</v>
      </c>
      <c r="L4" s="4">
        <v>-520</v>
      </c>
      <c r="M4" s="4">
        <v>-520</v>
      </c>
      <c r="N4" s="4" t="s">
        <v>40</v>
      </c>
      <c r="O4" s="4" t="s">
        <v>32</v>
      </c>
      <c r="P4" s="4" t="s">
        <v>33</v>
      </c>
      <c r="Q4" s="4">
        <v>0</v>
      </c>
      <c r="R4" s="8">
        <v>45001</v>
      </c>
      <c r="S4" s="6">
        <v>45027</v>
      </c>
      <c r="T4" s="4" t="s">
        <v>34</v>
      </c>
      <c r="U4" s="4">
        <v>-520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29</v>
      </c>
      <c r="F5" s="6">
        <v>45008</v>
      </c>
      <c r="G5" s="6">
        <v>45012</v>
      </c>
      <c r="H5" s="4">
        <v>1</v>
      </c>
      <c r="I5" s="4">
        <v>4</v>
      </c>
      <c r="J5" s="4">
        <v>4</v>
      </c>
      <c r="K5" s="4" t="s">
        <v>30</v>
      </c>
      <c r="L5" s="4">
        <v>982</v>
      </c>
      <c r="M5" s="4">
        <v>982</v>
      </c>
      <c r="N5" s="4" t="s">
        <v>46</v>
      </c>
      <c r="O5" s="4" t="s">
        <v>32</v>
      </c>
      <c r="P5" s="4" t="s">
        <v>33</v>
      </c>
      <c r="Q5" s="4">
        <v>0</v>
      </c>
      <c r="R5" s="8">
        <v>45002</v>
      </c>
      <c r="S5" s="6">
        <v>45027</v>
      </c>
      <c r="T5" s="4" t="s">
        <v>34</v>
      </c>
      <c r="U5" s="4">
        <v>982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45</v>
      </c>
      <c r="E6" s="4" t="s">
        <v>29</v>
      </c>
      <c r="F6" s="6">
        <v>45008</v>
      </c>
      <c r="G6" s="6">
        <v>45012</v>
      </c>
      <c r="H6" s="4">
        <v>1</v>
      </c>
      <c r="I6" s="4">
        <v>4</v>
      </c>
      <c r="J6" s="4">
        <v>4</v>
      </c>
      <c r="K6" s="4" t="s">
        <v>30</v>
      </c>
      <c r="L6" s="4">
        <v>982</v>
      </c>
      <c r="M6" s="4">
        <v>982</v>
      </c>
      <c r="N6" s="4" t="s">
        <v>50</v>
      </c>
      <c r="O6" s="4" t="s">
        <v>32</v>
      </c>
      <c r="P6" s="4" t="s">
        <v>33</v>
      </c>
      <c r="Q6" s="4">
        <v>0</v>
      </c>
      <c r="R6" s="8">
        <v>45002</v>
      </c>
      <c r="S6" s="6">
        <v>45027</v>
      </c>
      <c r="T6" s="4" t="s">
        <v>34</v>
      </c>
      <c r="U6" s="4">
        <v>982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45011</v>
      </c>
      <c r="G7" s="6">
        <v>45012</v>
      </c>
      <c r="H7" s="4">
        <v>1</v>
      </c>
      <c r="I7" s="4">
        <v>1</v>
      </c>
      <c r="J7" s="4">
        <v>1</v>
      </c>
      <c r="K7" s="4" t="s">
        <v>30</v>
      </c>
      <c r="L7" s="4">
        <v>1469</v>
      </c>
      <c r="M7" s="4">
        <v>1469</v>
      </c>
      <c r="N7" s="4" t="s">
        <v>56</v>
      </c>
      <c r="O7" s="4" t="s">
        <v>32</v>
      </c>
      <c r="P7" s="4" t="s">
        <v>33</v>
      </c>
      <c r="Q7" s="4">
        <v>0</v>
      </c>
      <c r="R7" s="8">
        <v>45005</v>
      </c>
      <c r="S7" s="6">
        <v>45027</v>
      </c>
      <c r="T7" s="4" t="s">
        <v>34</v>
      </c>
      <c r="U7" s="4">
        <v>1469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45010</v>
      </c>
      <c r="G8" s="6">
        <v>45012</v>
      </c>
      <c r="H8" s="4">
        <v>1</v>
      </c>
      <c r="I8" s="4">
        <v>2</v>
      </c>
      <c r="J8" s="4">
        <v>2</v>
      </c>
      <c r="K8" s="4" t="s">
        <v>30</v>
      </c>
      <c r="L8" s="4">
        <v>650</v>
      </c>
      <c r="M8" s="4">
        <v>650</v>
      </c>
      <c r="N8" s="4" t="s">
        <v>62</v>
      </c>
      <c r="O8" s="4" t="s">
        <v>32</v>
      </c>
      <c r="P8" s="4" t="s">
        <v>33</v>
      </c>
      <c r="Q8" s="4">
        <v>0</v>
      </c>
      <c r="R8" s="8">
        <v>45010</v>
      </c>
      <c r="S8" s="6">
        <v>45027</v>
      </c>
      <c r="T8" s="4" t="s">
        <v>34</v>
      </c>
      <c r="U8" s="4">
        <v>650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59</v>
      </c>
      <c r="B9" s="4" t="s">
        <v>26</v>
      </c>
      <c r="C9" s="4" t="s">
        <v>43</v>
      </c>
      <c r="D9" s="4" t="s">
        <v>60</v>
      </c>
      <c r="E9" s="4" t="s">
        <v>61</v>
      </c>
      <c r="F9" s="6">
        <v>45010</v>
      </c>
      <c r="G9" s="6">
        <v>45012</v>
      </c>
      <c r="H9" s="4">
        <v>1</v>
      </c>
      <c r="I9" s="4">
        <v>2</v>
      </c>
      <c r="J9" s="4">
        <v>2</v>
      </c>
      <c r="K9" s="4" t="s">
        <v>30</v>
      </c>
      <c r="L9" s="4">
        <v>-650</v>
      </c>
      <c r="M9" s="4">
        <v>-650</v>
      </c>
      <c r="N9" s="4" t="s">
        <v>62</v>
      </c>
      <c r="O9" s="4" t="s">
        <v>32</v>
      </c>
      <c r="P9" s="4" t="s">
        <v>33</v>
      </c>
      <c r="Q9" s="4">
        <v>0</v>
      </c>
      <c r="R9" s="8">
        <v>45010</v>
      </c>
      <c r="S9" s="6">
        <v>45027</v>
      </c>
      <c r="T9" s="4" t="s">
        <v>34</v>
      </c>
      <c r="U9" s="4">
        <v>-650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45011</v>
      </c>
      <c r="G10" s="6">
        <v>45012</v>
      </c>
      <c r="H10" s="4">
        <v>1</v>
      </c>
      <c r="I10" s="4">
        <v>1</v>
      </c>
      <c r="J10" s="4">
        <v>1</v>
      </c>
      <c r="K10" s="4" t="s">
        <v>30</v>
      </c>
      <c r="L10" s="4">
        <v>194</v>
      </c>
      <c r="M10" s="4">
        <v>194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45011</v>
      </c>
      <c r="S10" s="6">
        <v>45027</v>
      </c>
      <c r="T10" s="4" t="s">
        <v>34</v>
      </c>
      <c r="U10" s="4">
        <v>194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45011</v>
      </c>
      <c r="G11" s="6">
        <v>45012</v>
      </c>
      <c r="H11" s="4">
        <v>1</v>
      </c>
      <c r="I11" s="4">
        <v>1</v>
      </c>
      <c r="J11" s="4">
        <v>1</v>
      </c>
      <c r="K11" s="4" t="s">
        <v>30</v>
      </c>
      <c r="L11" s="4">
        <v>435</v>
      </c>
      <c r="M11" s="4">
        <v>435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45011</v>
      </c>
      <c r="S11" s="6">
        <v>45027</v>
      </c>
      <c r="T11" s="4" t="s">
        <v>34</v>
      </c>
      <c r="U11" s="4">
        <v>435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45011</v>
      </c>
      <c r="G12" s="6">
        <v>45012</v>
      </c>
      <c r="H12" s="4">
        <v>1</v>
      </c>
      <c r="I12" s="4">
        <v>1</v>
      </c>
      <c r="J12" s="4">
        <v>1</v>
      </c>
      <c r="K12" s="4" t="s">
        <v>30</v>
      </c>
      <c r="L12" s="4">
        <v>227</v>
      </c>
      <c r="M12" s="4">
        <v>227</v>
      </c>
      <c r="N12" s="4" t="s">
        <v>80</v>
      </c>
      <c r="O12" s="4" t="s">
        <v>32</v>
      </c>
      <c r="P12" s="4" t="s">
        <v>33</v>
      </c>
      <c r="Q12" s="4">
        <v>0</v>
      </c>
      <c r="R12" s="8">
        <v>45011</v>
      </c>
      <c r="S12" s="6">
        <v>45027</v>
      </c>
      <c r="T12" s="4" t="s">
        <v>34</v>
      </c>
      <c r="U12" s="4">
        <v>227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45011</v>
      </c>
      <c r="G13" s="6">
        <v>45012</v>
      </c>
      <c r="H13" s="4">
        <v>1</v>
      </c>
      <c r="I13" s="4">
        <v>1</v>
      </c>
      <c r="J13" s="4">
        <v>1</v>
      </c>
      <c r="K13" s="4" t="s">
        <v>30</v>
      </c>
      <c r="L13" s="4">
        <v>241</v>
      </c>
      <c r="M13" s="4">
        <v>241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45011</v>
      </c>
      <c r="S13" s="6">
        <v>45027</v>
      </c>
      <c r="T13" s="4" t="s">
        <v>34</v>
      </c>
      <c r="U13" s="4">
        <v>241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45011</v>
      </c>
      <c r="G14" s="6">
        <v>45012</v>
      </c>
      <c r="H14" s="4">
        <v>1</v>
      </c>
      <c r="I14" s="4">
        <v>1</v>
      </c>
      <c r="J14" s="4">
        <v>1</v>
      </c>
      <c r="K14" s="4" t="s">
        <v>30</v>
      </c>
      <c r="L14" s="4">
        <v>692</v>
      </c>
      <c r="M14" s="4">
        <v>692</v>
      </c>
      <c r="N14" s="4" t="s">
        <v>92</v>
      </c>
      <c r="O14" s="4" t="s">
        <v>32</v>
      </c>
      <c r="P14" s="4" t="s">
        <v>33</v>
      </c>
      <c r="Q14" s="4">
        <v>0</v>
      </c>
      <c r="R14" s="8">
        <v>45011</v>
      </c>
      <c r="S14" s="6">
        <v>45027</v>
      </c>
      <c r="T14" s="4" t="s">
        <v>34</v>
      </c>
      <c r="U14" s="4">
        <v>692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29</v>
      </c>
      <c r="F15" s="6">
        <v>45011</v>
      </c>
      <c r="G15" s="6">
        <v>45012</v>
      </c>
      <c r="H15" s="4">
        <v>1</v>
      </c>
      <c r="I15" s="4">
        <v>1</v>
      </c>
      <c r="J15" s="4">
        <v>1</v>
      </c>
      <c r="K15" s="4" t="s">
        <v>30</v>
      </c>
      <c r="L15" s="4">
        <v>160</v>
      </c>
      <c r="M15" s="4">
        <v>160</v>
      </c>
      <c r="N15" s="4" t="s">
        <v>97</v>
      </c>
      <c r="O15" s="4" t="s">
        <v>32</v>
      </c>
      <c r="P15" s="4" t="s">
        <v>33</v>
      </c>
      <c r="Q15" s="4">
        <v>0</v>
      </c>
      <c r="R15" s="8">
        <v>45011</v>
      </c>
      <c r="S15" s="6">
        <v>45027</v>
      </c>
      <c r="T15" s="4" t="s">
        <v>34</v>
      </c>
      <c r="U15" s="4">
        <v>160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85</v>
      </c>
      <c r="F16" s="6">
        <v>45011</v>
      </c>
      <c r="G16" s="6">
        <v>45012</v>
      </c>
      <c r="H16" s="4">
        <v>1</v>
      </c>
      <c r="I16" s="4">
        <v>1</v>
      </c>
      <c r="J16" s="4">
        <v>1</v>
      </c>
      <c r="K16" s="4" t="s">
        <v>30</v>
      </c>
      <c r="L16" s="4">
        <v>254</v>
      </c>
      <c r="M16" s="4">
        <v>254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45011</v>
      </c>
      <c r="S16" s="6">
        <v>45027</v>
      </c>
      <c r="T16" s="4" t="s">
        <v>34</v>
      </c>
      <c r="U16" s="4">
        <v>254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61</v>
      </c>
      <c r="F17" s="6">
        <v>45011</v>
      </c>
      <c r="G17" s="6">
        <v>45012</v>
      </c>
      <c r="H17" s="4">
        <v>1</v>
      </c>
      <c r="I17" s="4">
        <v>1</v>
      </c>
      <c r="J17" s="4">
        <v>1</v>
      </c>
      <c r="K17" s="4" t="s">
        <v>30</v>
      </c>
      <c r="L17" s="4">
        <v>126</v>
      </c>
      <c r="M17" s="4">
        <v>126</v>
      </c>
      <c r="N17" s="4" t="s">
        <v>107</v>
      </c>
      <c r="O17" s="4" t="s">
        <v>32</v>
      </c>
      <c r="P17" s="4" t="s">
        <v>33</v>
      </c>
      <c r="Q17" s="4">
        <v>0</v>
      </c>
      <c r="R17" s="8">
        <v>45011</v>
      </c>
      <c r="S17" s="6">
        <v>45027</v>
      </c>
      <c r="T17" s="4" t="s">
        <v>34</v>
      </c>
      <c r="U17" s="4">
        <v>126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45011</v>
      </c>
      <c r="G18" s="6">
        <v>45012</v>
      </c>
      <c r="H18" s="4">
        <v>1</v>
      </c>
      <c r="I18" s="4">
        <v>1</v>
      </c>
      <c r="J18" s="4">
        <v>1</v>
      </c>
      <c r="K18" s="4" t="s">
        <v>30</v>
      </c>
      <c r="L18" s="4">
        <v>303</v>
      </c>
      <c r="M18" s="4">
        <v>303</v>
      </c>
      <c r="N18" s="4" t="s">
        <v>113</v>
      </c>
      <c r="O18" s="4" t="s">
        <v>32</v>
      </c>
      <c r="P18" s="4" t="s">
        <v>33</v>
      </c>
      <c r="Q18" s="4">
        <v>0</v>
      </c>
      <c r="R18" s="8">
        <v>45011</v>
      </c>
      <c r="S18" s="6">
        <v>45027</v>
      </c>
      <c r="T18" s="4" t="s">
        <v>34</v>
      </c>
      <c r="U18" s="4">
        <v>303</v>
      </c>
      <c r="V18" s="4">
        <v>0</v>
      </c>
      <c r="W18" s="4">
        <v>0</v>
      </c>
      <c r="X18" s="4" t="s">
        <v>114</v>
      </c>
      <c r="Y18" s="4" t="s">
        <v>57</v>
      </c>
    </row>
    <row r="19" s="4" customFormat="1" spans="1:25">
      <c r="A19" s="4" t="s">
        <v>110</v>
      </c>
      <c r="B19" s="4" t="s">
        <v>26</v>
      </c>
      <c r="C19" s="4" t="s">
        <v>43</v>
      </c>
      <c r="D19" s="4" t="s">
        <v>111</v>
      </c>
      <c r="E19" s="4" t="s">
        <v>112</v>
      </c>
      <c r="F19" s="6">
        <v>45011</v>
      </c>
      <c r="G19" s="6">
        <v>45012</v>
      </c>
      <c r="H19" s="4">
        <v>1</v>
      </c>
      <c r="I19" s="4">
        <v>1</v>
      </c>
      <c r="J19" s="4">
        <v>1</v>
      </c>
      <c r="K19" s="4" t="s">
        <v>30</v>
      </c>
      <c r="L19" s="4">
        <v>-303</v>
      </c>
      <c r="M19" s="4">
        <v>-303</v>
      </c>
      <c r="N19" s="4" t="s">
        <v>113</v>
      </c>
      <c r="O19" s="4" t="s">
        <v>32</v>
      </c>
      <c r="P19" s="4" t="s">
        <v>33</v>
      </c>
      <c r="Q19" s="4">
        <v>0</v>
      </c>
      <c r="R19" s="8">
        <v>45011</v>
      </c>
      <c r="S19" s="6">
        <v>45027</v>
      </c>
      <c r="T19" s="4" t="s">
        <v>34</v>
      </c>
      <c r="U19" s="4">
        <v>-303</v>
      </c>
      <c r="V19" s="4">
        <v>0</v>
      </c>
      <c r="W19" s="4">
        <v>0</v>
      </c>
      <c r="X19" s="4" t="s">
        <v>114</v>
      </c>
      <c r="Y19" s="4" t="s">
        <v>57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111</v>
      </c>
      <c r="E20" s="4" t="s">
        <v>116</v>
      </c>
      <c r="F20" s="6">
        <v>45011</v>
      </c>
      <c r="G20" s="6">
        <v>45012</v>
      </c>
      <c r="H20" s="4">
        <v>1</v>
      </c>
      <c r="I20" s="4">
        <v>1</v>
      </c>
      <c r="J20" s="4">
        <v>1</v>
      </c>
      <c r="K20" s="4" t="s">
        <v>30</v>
      </c>
      <c r="L20" s="4">
        <v>350</v>
      </c>
      <c r="M20" s="4">
        <v>350</v>
      </c>
      <c r="N20" s="4" t="s">
        <v>113</v>
      </c>
      <c r="O20" s="4" t="s">
        <v>32</v>
      </c>
      <c r="P20" s="4" t="s">
        <v>33</v>
      </c>
      <c r="Q20" s="4">
        <v>0</v>
      </c>
      <c r="R20" s="8">
        <v>45011</v>
      </c>
      <c r="S20" s="6">
        <v>45027</v>
      </c>
      <c r="T20" s="4" t="s">
        <v>34</v>
      </c>
      <c r="U20" s="4">
        <v>350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95</v>
      </c>
      <c r="B21" s="4" t="s">
        <v>26</v>
      </c>
      <c r="C21" s="4" t="s">
        <v>43</v>
      </c>
      <c r="D21" s="4" t="s">
        <v>96</v>
      </c>
      <c r="E21" s="4" t="s">
        <v>29</v>
      </c>
      <c r="F21" s="6">
        <v>45011</v>
      </c>
      <c r="G21" s="6">
        <v>45012</v>
      </c>
      <c r="H21" s="4">
        <v>1</v>
      </c>
      <c r="I21" s="4">
        <v>1</v>
      </c>
      <c r="J21" s="4">
        <v>1</v>
      </c>
      <c r="K21" s="4" t="s">
        <v>30</v>
      </c>
      <c r="L21" s="4">
        <v>-160</v>
      </c>
      <c r="M21" s="4">
        <v>-160</v>
      </c>
      <c r="N21" s="4" t="s">
        <v>97</v>
      </c>
      <c r="O21" s="4" t="s">
        <v>32</v>
      </c>
      <c r="P21" s="4" t="s">
        <v>33</v>
      </c>
      <c r="Q21" s="4">
        <v>0</v>
      </c>
      <c r="R21" s="8">
        <v>45011</v>
      </c>
      <c r="S21" s="6">
        <v>45027</v>
      </c>
      <c r="T21" s="4" t="s">
        <v>34</v>
      </c>
      <c r="U21" s="4">
        <v>-160</v>
      </c>
      <c r="V21" s="4">
        <v>0</v>
      </c>
      <c r="W21" s="4">
        <v>0</v>
      </c>
      <c r="X21" s="4" t="s">
        <v>98</v>
      </c>
      <c r="Y21" s="4" t="s">
        <v>99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45011</v>
      </c>
      <c r="G22" s="6">
        <v>45012</v>
      </c>
      <c r="H22" s="4">
        <v>1</v>
      </c>
      <c r="I22" s="4">
        <v>1</v>
      </c>
      <c r="J22" s="4">
        <v>1</v>
      </c>
      <c r="K22" s="4" t="s">
        <v>30</v>
      </c>
      <c r="L22" s="4">
        <v>97</v>
      </c>
      <c r="M22" s="4">
        <v>97</v>
      </c>
      <c r="N22" s="4" t="s">
        <v>122</v>
      </c>
      <c r="O22" s="4" t="s">
        <v>32</v>
      </c>
      <c r="P22" s="4" t="s">
        <v>33</v>
      </c>
      <c r="Q22" s="4">
        <v>0</v>
      </c>
      <c r="R22" s="8">
        <v>45011</v>
      </c>
      <c r="S22" s="6">
        <v>45027</v>
      </c>
      <c r="T22" s="4" t="s">
        <v>34</v>
      </c>
      <c r="U22" s="4">
        <v>97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45011</v>
      </c>
      <c r="G23" s="6">
        <v>45012</v>
      </c>
      <c r="H23" s="4">
        <v>1</v>
      </c>
      <c r="I23" s="4">
        <v>1</v>
      </c>
      <c r="J23" s="4">
        <v>1</v>
      </c>
      <c r="K23" s="4" t="s">
        <v>30</v>
      </c>
      <c r="L23" s="4">
        <v>138</v>
      </c>
      <c r="M23" s="4">
        <v>138</v>
      </c>
      <c r="N23" s="4" t="s">
        <v>128</v>
      </c>
      <c r="O23" s="4" t="s">
        <v>32</v>
      </c>
      <c r="P23" s="4" t="s">
        <v>33</v>
      </c>
      <c r="Q23" s="4">
        <v>0</v>
      </c>
      <c r="R23" s="8">
        <v>45011</v>
      </c>
      <c r="S23" s="6">
        <v>45027</v>
      </c>
      <c r="T23" s="4" t="s">
        <v>34</v>
      </c>
      <c r="U23" s="4">
        <v>138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45011</v>
      </c>
      <c r="G24" s="6">
        <v>45012</v>
      </c>
      <c r="H24" s="4">
        <v>1</v>
      </c>
      <c r="I24" s="4">
        <v>1</v>
      </c>
      <c r="J24" s="4">
        <v>1</v>
      </c>
      <c r="K24" s="4" t="s">
        <v>30</v>
      </c>
      <c r="L24" s="4">
        <v>267</v>
      </c>
      <c r="M24" s="4">
        <v>267</v>
      </c>
      <c r="N24" s="4" t="s">
        <v>134</v>
      </c>
      <c r="O24" s="4" t="s">
        <v>32</v>
      </c>
      <c r="P24" s="4" t="s">
        <v>33</v>
      </c>
      <c r="Q24" s="4">
        <v>0</v>
      </c>
      <c r="R24" s="8">
        <v>45011</v>
      </c>
      <c r="S24" s="6">
        <v>45027</v>
      </c>
      <c r="T24" s="4" t="s">
        <v>34</v>
      </c>
      <c r="U24" s="4">
        <v>267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138</v>
      </c>
      <c r="D25" s="4" t="s">
        <v>139</v>
      </c>
      <c r="E25" s="4" t="s">
        <v>79</v>
      </c>
      <c r="F25" s="6">
        <v>45016</v>
      </c>
      <c r="G25" s="6">
        <v>45018</v>
      </c>
      <c r="H25" s="4">
        <v>1</v>
      </c>
      <c r="I25" s="4">
        <v>2</v>
      </c>
      <c r="J25" s="4">
        <v>2</v>
      </c>
      <c r="K25" s="4" t="s">
        <v>30</v>
      </c>
      <c r="L25" s="4">
        <v>-196</v>
      </c>
      <c r="M25" s="4">
        <v>-196</v>
      </c>
      <c r="N25" s="4" t="s">
        <v>140</v>
      </c>
      <c r="O25" s="4" t="s">
        <v>32</v>
      </c>
      <c r="P25" s="4" t="s">
        <v>33</v>
      </c>
      <c r="Q25" s="4">
        <v>0</v>
      </c>
      <c r="R25" s="8">
        <v>45012.5927430556</v>
      </c>
      <c r="S25" s="6">
        <v>45027</v>
      </c>
      <c r="U25" s="4">
        <v>0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138</v>
      </c>
      <c r="D26" s="4" t="s">
        <v>144</v>
      </c>
      <c r="E26" s="4" t="s">
        <v>145</v>
      </c>
      <c r="F26" s="6">
        <v>45002</v>
      </c>
      <c r="G26" s="6">
        <v>45003</v>
      </c>
      <c r="H26" s="4">
        <v>1</v>
      </c>
      <c r="I26" s="4">
        <v>1</v>
      </c>
      <c r="J26" s="4">
        <v>1</v>
      </c>
      <c r="K26" s="4" t="s">
        <v>30</v>
      </c>
      <c r="L26" s="4">
        <v>-401</v>
      </c>
      <c r="M26" s="4">
        <v>-401</v>
      </c>
      <c r="N26" s="4" t="s">
        <v>146</v>
      </c>
      <c r="O26" s="4" t="s">
        <v>32</v>
      </c>
      <c r="P26" s="4" t="s">
        <v>33</v>
      </c>
      <c r="Q26" s="4">
        <v>0</v>
      </c>
      <c r="R26" s="8">
        <v>45002.9606597222</v>
      </c>
      <c r="S26" s="6">
        <v>45027</v>
      </c>
      <c r="U26" s="4">
        <v>0</v>
      </c>
      <c r="V26" s="4">
        <v>0</v>
      </c>
      <c r="W26" s="4">
        <v>0</v>
      </c>
      <c r="X26" s="4" t="s">
        <v>147</v>
      </c>
      <c r="Y26" s="4" t="s">
        <v>57</v>
      </c>
    </row>
    <row r="27" s="4" customFormat="1" spans="1:25">
      <c r="A27" s="4" t="s">
        <v>148</v>
      </c>
      <c r="B27" s="4" t="s">
        <v>26</v>
      </c>
      <c r="C27" s="4" t="s">
        <v>138</v>
      </c>
      <c r="D27" s="4" t="s">
        <v>149</v>
      </c>
      <c r="E27" s="4" t="s">
        <v>150</v>
      </c>
      <c r="F27" s="6">
        <v>45007</v>
      </c>
      <c r="G27" s="6">
        <v>45008</v>
      </c>
      <c r="H27" s="4">
        <v>1</v>
      </c>
      <c r="I27" s="4">
        <v>1</v>
      </c>
      <c r="J27" s="4">
        <v>1</v>
      </c>
      <c r="K27" s="4" t="s">
        <v>30</v>
      </c>
      <c r="L27" s="4">
        <v>-219</v>
      </c>
      <c r="M27" s="4">
        <v>-219</v>
      </c>
      <c r="N27" s="4" t="s">
        <v>151</v>
      </c>
      <c r="O27" s="4" t="s">
        <v>32</v>
      </c>
      <c r="P27" s="4" t="s">
        <v>33</v>
      </c>
      <c r="Q27" s="4">
        <v>0</v>
      </c>
      <c r="R27" s="8">
        <v>45007.5321412037</v>
      </c>
      <c r="S27" s="6">
        <v>45027</v>
      </c>
      <c r="U27" s="4">
        <v>0</v>
      </c>
      <c r="V27" s="4">
        <v>0</v>
      </c>
      <c r="W27" s="4">
        <v>0</v>
      </c>
      <c r="X27" s="4" t="s">
        <v>152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138</v>
      </c>
      <c r="D28" s="4" t="s">
        <v>155</v>
      </c>
      <c r="E28" s="4" t="s">
        <v>156</v>
      </c>
      <c r="F28" s="6">
        <v>44999</v>
      </c>
      <c r="G28" s="6">
        <v>45000</v>
      </c>
      <c r="H28" s="4">
        <v>1</v>
      </c>
      <c r="I28" s="4">
        <v>1</v>
      </c>
      <c r="J28" s="4">
        <v>1</v>
      </c>
      <c r="K28" s="4" t="s">
        <v>30</v>
      </c>
      <c r="L28" s="4">
        <v>-132</v>
      </c>
      <c r="M28" s="4">
        <v>-132</v>
      </c>
      <c r="N28" s="4" t="s">
        <v>157</v>
      </c>
      <c r="O28" s="4" t="s">
        <v>32</v>
      </c>
      <c r="P28" s="4" t="s">
        <v>33</v>
      </c>
      <c r="Q28" s="4">
        <v>0</v>
      </c>
      <c r="R28" s="8">
        <v>44999.8259722222</v>
      </c>
      <c r="S28" s="6">
        <v>45027</v>
      </c>
      <c r="U28" s="4">
        <v>0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160</v>
      </c>
      <c r="B29" s="4" t="s">
        <v>26</v>
      </c>
      <c r="C29" s="4" t="s">
        <v>138</v>
      </c>
      <c r="D29" s="4" t="s">
        <v>161</v>
      </c>
      <c r="E29" s="4" t="s">
        <v>162</v>
      </c>
      <c r="F29" s="6">
        <v>44987</v>
      </c>
      <c r="G29" s="6">
        <v>44988</v>
      </c>
      <c r="H29" s="4">
        <v>1</v>
      </c>
      <c r="I29" s="4">
        <v>1</v>
      </c>
      <c r="J29" s="4">
        <v>1</v>
      </c>
      <c r="K29" s="4" t="s">
        <v>30</v>
      </c>
      <c r="L29" s="4">
        <v>-843</v>
      </c>
      <c r="M29" s="4">
        <v>-843</v>
      </c>
      <c r="N29" s="4" t="s">
        <v>163</v>
      </c>
      <c r="O29" s="4" t="s">
        <v>32</v>
      </c>
      <c r="P29" s="4" t="s">
        <v>33</v>
      </c>
      <c r="Q29" s="4">
        <v>0</v>
      </c>
      <c r="R29" s="8">
        <v>44987.8668402778</v>
      </c>
      <c r="S29" s="6">
        <v>45027</v>
      </c>
      <c r="U29" s="4">
        <v>0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138</v>
      </c>
      <c r="D30" s="4" t="s">
        <v>167</v>
      </c>
      <c r="E30" s="4" t="s">
        <v>168</v>
      </c>
      <c r="F30" s="6">
        <v>45007</v>
      </c>
      <c r="G30" s="6">
        <v>45008</v>
      </c>
      <c r="H30" s="4">
        <v>1</v>
      </c>
      <c r="I30" s="4">
        <v>1</v>
      </c>
      <c r="J30" s="4">
        <v>1</v>
      </c>
      <c r="K30" s="4" t="s">
        <v>30</v>
      </c>
      <c r="L30" s="4">
        <v>-315</v>
      </c>
      <c r="M30" s="4">
        <v>-315</v>
      </c>
      <c r="N30" s="4" t="s">
        <v>169</v>
      </c>
      <c r="O30" s="4" t="s">
        <v>32</v>
      </c>
      <c r="P30" s="4" t="s">
        <v>33</v>
      </c>
      <c r="Q30" s="4">
        <v>0</v>
      </c>
      <c r="R30" s="8">
        <v>45007.8462384259</v>
      </c>
      <c r="S30" s="6">
        <v>45027</v>
      </c>
      <c r="U30" s="4">
        <v>0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138</v>
      </c>
      <c r="D31" s="4" t="s">
        <v>173</v>
      </c>
      <c r="E31" s="4" t="s">
        <v>127</v>
      </c>
      <c r="F31" s="6">
        <v>44832</v>
      </c>
      <c r="G31" s="6">
        <v>44833</v>
      </c>
      <c r="H31" s="4">
        <v>1</v>
      </c>
      <c r="I31" s="4">
        <v>1</v>
      </c>
      <c r="J31" s="4">
        <v>1</v>
      </c>
      <c r="K31" s="4" t="s">
        <v>30</v>
      </c>
      <c r="L31" s="4">
        <v>-167</v>
      </c>
      <c r="M31" s="4">
        <v>-167</v>
      </c>
      <c r="N31" s="4" t="s">
        <v>174</v>
      </c>
      <c r="O31" s="4" t="s">
        <v>32</v>
      </c>
      <c r="P31" s="4" t="s">
        <v>33</v>
      </c>
      <c r="Q31" s="4">
        <v>0</v>
      </c>
      <c r="R31" s="8">
        <v>44822.456412037</v>
      </c>
      <c r="S31" s="6">
        <v>45027</v>
      </c>
      <c r="U31" s="4">
        <v>0</v>
      </c>
      <c r="V31" s="4">
        <v>0</v>
      </c>
      <c r="W31" s="4">
        <v>0</v>
      </c>
      <c r="X31" s="4" t="s">
        <v>57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138</v>
      </c>
      <c r="D32" s="4" t="s">
        <v>161</v>
      </c>
      <c r="E32" s="4" t="s">
        <v>177</v>
      </c>
      <c r="F32" s="6">
        <v>44986</v>
      </c>
      <c r="G32" s="6">
        <v>44987</v>
      </c>
      <c r="H32" s="4">
        <v>1</v>
      </c>
      <c r="I32" s="4">
        <v>1</v>
      </c>
      <c r="J32" s="4">
        <v>1</v>
      </c>
      <c r="K32" s="4" t="s">
        <v>30</v>
      </c>
      <c r="L32" s="4">
        <v>-930</v>
      </c>
      <c r="M32" s="4">
        <v>-930</v>
      </c>
      <c r="N32" s="4" t="s">
        <v>178</v>
      </c>
      <c r="O32" s="4" t="s">
        <v>32</v>
      </c>
      <c r="P32" s="4" t="s">
        <v>33</v>
      </c>
      <c r="Q32" s="4">
        <v>0</v>
      </c>
      <c r="R32" s="8">
        <v>44986.9003703704</v>
      </c>
      <c r="S32" s="6">
        <v>45027</v>
      </c>
      <c r="U32" s="4">
        <v>0</v>
      </c>
      <c r="V32" s="4">
        <v>0</v>
      </c>
      <c r="W32" s="4">
        <v>0</v>
      </c>
      <c r="X32" s="4" t="s">
        <v>179</v>
      </c>
      <c r="Y32" s="4" t="s">
        <v>180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6"/>
  <sheetViews>
    <sheetView tabSelected="1" workbookViewId="0">
      <selection activeCell="A34" sqref="A34:C36"/>
    </sheetView>
  </sheetViews>
  <sheetFormatPr defaultColWidth="9" defaultRowHeight="13.5"/>
  <cols>
    <col min="1" max="1" width="12.625" style="4"/>
    <col min="2" max="2" width="9" style="4"/>
    <col min="3" max="4" width="10.375" style="4"/>
    <col min="5" max="16360" width="9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181</v>
      </c>
    </row>
    <row r="2" s="4" customFormat="1" hidden="1" spans="1:10">
      <c r="A2" s="5">
        <v>999223148576636</v>
      </c>
      <c r="B2" s="4" t="s">
        <v>27</v>
      </c>
      <c r="C2" s="6">
        <v>45011</v>
      </c>
      <c r="D2" s="6">
        <v>45012</v>
      </c>
      <c r="E2" s="4">
        <v>122</v>
      </c>
      <c r="F2" s="4" t="str">
        <f>VLOOKUP(A2,HOP!A:L,12,0)</f>
        <v>122.00</v>
      </c>
      <c r="G2" s="4" t="str">
        <f>VLOOKUP(A2,HOP!A:C,3,0)</f>
        <v>3124438</v>
      </c>
      <c r="H2" s="4">
        <f>E2-F2</f>
        <v>0</v>
      </c>
      <c r="I2" s="4" t="str">
        <f>$I$1&amp;G2</f>
        <v>，3124438</v>
      </c>
      <c r="J2" s="4" t="str">
        <f>VLOOKUP(A2,HOP!A:U,21,0)</f>
        <v>直连</v>
      </c>
    </row>
    <row r="3" s="4" customFormat="1" hidden="1" spans="1:10">
      <c r="A3" s="5">
        <v>999223212250822</v>
      </c>
      <c r="B3" s="4" t="s">
        <v>27</v>
      </c>
      <c r="C3" s="6">
        <v>45010</v>
      </c>
      <c r="D3" s="6">
        <v>45012</v>
      </c>
      <c r="E3" s="4">
        <v>0</v>
      </c>
      <c r="F3" s="4" t="str">
        <f>VLOOKUP(A3,HOP!A:L,12,0)</f>
        <v>0.00</v>
      </c>
      <c r="G3" s="4" t="str">
        <f>VLOOKUP(A3,HOP!A:C,3,0)</f>
        <v>3142403</v>
      </c>
      <c r="H3" s="4">
        <f t="shared" ref="H3:H28" si="0">E3-F3</f>
        <v>0</v>
      </c>
      <c r="I3" s="4" t="str">
        <f t="shared" ref="I3:I28" si="1">$I$1&amp;G3</f>
        <v>，3142403</v>
      </c>
      <c r="J3" s="4" t="str">
        <f>VLOOKUP(A3,HOP!A:U,21,0)</f>
        <v>直连</v>
      </c>
    </row>
    <row r="4" s="4" customFormat="1" spans="1:11">
      <c r="A4" s="5">
        <v>999223218243120</v>
      </c>
      <c r="B4" s="4" t="s">
        <v>27</v>
      </c>
      <c r="C4" s="6">
        <v>45008</v>
      </c>
      <c r="D4" s="6">
        <v>45012</v>
      </c>
      <c r="E4" s="4">
        <v>982</v>
      </c>
      <c r="F4" s="4" t="str">
        <f>VLOOKUP(A4,HOP!A:L,12,0)</f>
        <v>736.50</v>
      </c>
      <c r="G4" s="4" t="str">
        <f>VLOOKUP(A4,HOP!A:C,3,0)</f>
        <v>3144661</v>
      </c>
      <c r="H4" s="4">
        <f t="shared" si="0"/>
        <v>245.5</v>
      </c>
      <c r="I4" s="4" t="str">
        <f t="shared" si="1"/>
        <v>，3144661</v>
      </c>
      <c r="J4" s="4" t="str">
        <f>VLOOKUP(A4,HOP!A:U,21,0)</f>
        <v>直连</v>
      </c>
      <c r="K4" s="4" t="s">
        <v>182</v>
      </c>
    </row>
    <row r="5" s="4" customFormat="1" hidden="1" spans="1:10">
      <c r="A5" s="5">
        <v>999223218243793</v>
      </c>
      <c r="B5" s="4" t="s">
        <v>27</v>
      </c>
      <c r="C5" s="6">
        <v>45008</v>
      </c>
      <c r="D5" s="6">
        <v>45012</v>
      </c>
      <c r="E5" s="4">
        <v>982</v>
      </c>
      <c r="F5" s="4" t="str">
        <f>VLOOKUP(A5,HOP!A:L,12,0)</f>
        <v>982.00</v>
      </c>
      <c r="G5" s="4" t="str">
        <f>VLOOKUP(A5,HOP!A:C,3,0)</f>
        <v>3144662</v>
      </c>
      <c r="H5" s="4">
        <f t="shared" si="0"/>
        <v>0</v>
      </c>
      <c r="I5" s="4" t="str">
        <f t="shared" si="1"/>
        <v>，3144662</v>
      </c>
      <c r="J5" s="4" t="str">
        <f>VLOOKUP(A5,HOP!A:U,21,0)</f>
        <v>直连</v>
      </c>
    </row>
    <row r="6" s="4" customFormat="1" hidden="1" spans="1:10">
      <c r="A6" s="5">
        <v>999223267716886</v>
      </c>
      <c r="B6" s="4" t="s">
        <v>27</v>
      </c>
      <c r="C6" s="6">
        <v>45011</v>
      </c>
      <c r="D6" s="6">
        <v>45012</v>
      </c>
      <c r="E6" s="4">
        <v>1469</v>
      </c>
      <c r="F6" s="4" t="str">
        <f>VLOOKUP(A6,HOP!A:L,12,0)</f>
        <v>1469.00</v>
      </c>
      <c r="G6" s="4" t="str">
        <f>VLOOKUP(A6,HOP!A:C,3,0)</f>
        <v>3156321</v>
      </c>
      <c r="H6" s="4">
        <f t="shared" si="0"/>
        <v>0</v>
      </c>
      <c r="I6" s="4" t="str">
        <f t="shared" si="1"/>
        <v>，3156321</v>
      </c>
      <c r="J6" s="4" t="str">
        <f>VLOOKUP(A6,HOP!A:U,21,0)</f>
        <v>直连</v>
      </c>
    </row>
    <row r="7" s="4" customFormat="1" hidden="1" spans="1:10">
      <c r="A7" s="5">
        <v>999223339309864</v>
      </c>
      <c r="B7" s="4" t="s">
        <v>27</v>
      </c>
      <c r="C7" s="6">
        <v>45010</v>
      </c>
      <c r="D7" s="6">
        <v>45012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hidden="1" spans="1:10">
      <c r="A8" s="5">
        <v>999223356459267</v>
      </c>
      <c r="B8" s="4" t="s">
        <v>27</v>
      </c>
      <c r="C8" s="6">
        <v>45011</v>
      </c>
      <c r="D8" s="6">
        <v>45012</v>
      </c>
      <c r="E8" s="4">
        <v>194</v>
      </c>
      <c r="F8" s="4" t="str">
        <f>VLOOKUP(A8,HOP!A:L,12,0)</f>
        <v>194.00</v>
      </c>
      <c r="G8" s="4" t="str">
        <f>VLOOKUP(A8,HOP!A:C,3,0)</f>
        <v>3172698</v>
      </c>
      <c r="H8" s="4">
        <f t="shared" si="0"/>
        <v>0</v>
      </c>
      <c r="I8" s="4" t="str">
        <f t="shared" si="1"/>
        <v>，3172698</v>
      </c>
      <c r="J8" s="4" t="str">
        <f>VLOOKUP(A8,HOP!A:U,21,0)</f>
        <v>直连</v>
      </c>
    </row>
    <row r="9" s="4" customFormat="1" hidden="1" spans="1:10">
      <c r="A9" s="5">
        <v>999223357520346</v>
      </c>
      <c r="B9" s="4" t="s">
        <v>27</v>
      </c>
      <c r="C9" s="6">
        <v>45011</v>
      </c>
      <c r="D9" s="6">
        <v>45012</v>
      </c>
      <c r="E9" s="4">
        <v>435</v>
      </c>
      <c r="F9" s="4" t="str">
        <f>VLOOKUP(A9,HOP!A:L,12,0)</f>
        <v>435.00</v>
      </c>
      <c r="G9" s="4" t="str">
        <f>VLOOKUP(A9,HOP!A:C,3,0)</f>
        <v>3172839</v>
      </c>
      <c r="H9" s="4">
        <f t="shared" si="0"/>
        <v>0</v>
      </c>
      <c r="I9" s="4" t="str">
        <f t="shared" si="1"/>
        <v>，3172839</v>
      </c>
      <c r="J9" s="4" t="str">
        <f>VLOOKUP(A9,HOP!A:U,21,0)</f>
        <v>直连</v>
      </c>
    </row>
    <row r="10" s="4" customFormat="1" hidden="1" spans="1:10">
      <c r="A10" s="5">
        <v>999223358624492</v>
      </c>
      <c r="B10" s="4" t="s">
        <v>27</v>
      </c>
      <c r="C10" s="6">
        <v>45011</v>
      </c>
      <c r="D10" s="6">
        <v>45012</v>
      </c>
      <c r="E10" s="4">
        <v>227</v>
      </c>
      <c r="F10" s="4" t="str">
        <f>VLOOKUP(A10,HOP!A:L,12,0)</f>
        <v>227.00</v>
      </c>
      <c r="G10" s="4" t="str">
        <f>VLOOKUP(A10,HOP!A:C,3,0)</f>
        <v>3173021</v>
      </c>
      <c r="H10" s="4">
        <f t="shared" si="0"/>
        <v>0</v>
      </c>
      <c r="I10" s="4" t="str">
        <f t="shared" si="1"/>
        <v>，3173021</v>
      </c>
      <c r="J10" s="4" t="str">
        <f>VLOOKUP(A10,HOP!A:U,21,0)</f>
        <v>直连</v>
      </c>
    </row>
    <row r="11" s="4" customFormat="1" hidden="1" spans="1:10">
      <c r="A11" s="5">
        <v>999223358878625</v>
      </c>
      <c r="B11" s="4" t="s">
        <v>27</v>
      </c>
      <c r="C11" s="6">
        <v>45011</v>
      </c>
      <c r="D11" s="6">
        <v>45012</v>
      </c>
      <c r="E11" s="4">
        <v>241</v>
      </c>
      <c r="F11" s="4" t="str">
        <f>VLOOKUP(A11,HOP!A:L,12,0)</f>
        <v>241.00</v>
      </c>
      <c r="G11" s="4" t="str">
        <f>VLOOKUP(A11,HOP!A:C,3,0)</f>
        <v>3173057</v>
      </c>
      <c r="H11" s="4">
        <f t="shared" si="0"/>
        <v>0</v>
      </c>
      <c r="I11" s="4" t="str">
        <f t="shared" si="1"/>
        <v>，3173057</v>
      </c>
      <c r="J11" s="4" t="str">
        <f>VLOOKUP(A11,HOP!A:U,21,0)</f>
        <v>直连</v>
      </c>
    </row>
    <row r="12" s="4" customFormat="1" hidden="1" spans="1:10">
      <c r="A12" s="5">
        <v>999223359381551</v>
      </c>
      <c r="B12" s="4" t="s">
        <v>27</v>
      </c>
      <c r="C12" s="6">
        <v>45011</v>
      </c>
      <c r="D12" s="6">
        <v>45012</v>
      </c>
      <c r="E12" s="4">
        <v>692</v>
      </c>
      <c r="F12" s="4" t="str">
        <f>VLOOKUP(A12,HOP!A:L,12,0)</f>
        <v>692.00</v>
      </c>
      <c r="G12" s="4" t="str">
        <f>VLOOKUP(A12,HOP!A:C,3,0)</f>
        <v>3173125</v>
      </c>
      <c r="H12" s="4">
        <f t="shared" si="0"/>
        <v>0</v>
      </c>
      <c r="I12" s="4" t="str">
        <f t="shared" si="1"/>
        <v>，3173125</v>
      </c>
      <c r="J12" s="4" t="str">
        <f>VLOOKUP(A12,HOP!A:U,21,0)</f>
        <v>直连</v>
      </c>
    </row>
    <row r="13" s="4" customFormat="1" hidden="1" spans="1:10">
      <c r="A13" s="5">
        <v>999223361791031</v>
      </c>
      <c r="B13" s="4" t="s">
        <v>27</v>
      </c>
      <c r="C13" s="6">
        <v>45011</v>
      </c>
      <c r="D13" s="6">
        <v>45012</v>
      </c>
      <c r="E13" s="4">
        <v>0</v>
      </c>
      <c r="F13" s="4" t="e">
        <f>VLOOKUP(A13,HOP!A:L,12,0)</f>
        <v>#N/A</v>
      </c>
      <c r="G13" s="4" t="e">
        <f>VLOOKUP(A13,HOP!A:C,3,0)</f>
        <v>#N/A</v>
      </c>
      <c r="H13" s="4" t="e">
        <f t="shared" si="0"/>
        <v>#N/A</v>
      </c>
      <c r="I13" s="4" t="e">
        <f t="shared" si="1"/>
        <v>#N/A</v>
      </c>
      <c r="J13" s="4" t="e">
        <f>VLOOKUP(A13,HOP!A:U,21,0)</f>
        <v>#N/A</v>
      </c>
    </row>
    <row r="14" s="4" customFormat="1" hidden="1" spans="1:10">
      <c r="A14" s="5">
        <v>999223362447575</v>
      </c>
      <c r="B14" s="4" t="s">
        <v>27</v>
      </c>
      <c r="C14" s="6">
        <v>45011</v>
      </c>
      <c r="D14" s="6">
        <v>45012</v>
      </c>
      <c r="E14" s="4">
        <v>254</v>
      </c>
      <c r="F14" s="4" t="str">
        <f>VLOOKUP(A14,HOP!A:L,12,0)</f>
        <v>254.00</v>
      </c>
      <c r="G14" s="4" t="str">
        <f>VLOOKUP(A14,HOP!A:C,3,0)</f>
        <v>3173740</v>
      </c>
      <c r="H14" s="4">
        <f t="shared" si="0"/>
        <v>0</v>
      </c>
      <c r="I14" s="4" t="str">
        <f t="shared" si="1"/>
        <v>，3173740</v>
      </c>
      <c r="J14" s="4" t="str">
        <f>VLOOKUP(A14,HOP!A:U,21,0)</f>
        <v>直连</v>
      </c>
    </row>
    <row r="15" s="4" customFormat="1" hidden="1" spans="1:10">
      <c r="A15" s="5">
        <v>999223362504898</v>
      </c>
      <c r="B15" s="4" t="s">
        <v>27</v>
      </c>
      <c r="C15" s="6">
        <v>45011</v>
      </c>
      <c r="D15" s="6">
        <v>45012</v>
      </c>
      <c r="E15" s="4">
        <v>126</v>
      </c>
      <c r="F15" s="4" t="str">
        <f>VLOOKUP(A15,HOP!A:L,12,0)</f>
        <v>126.00</v>
      </c>
      <c r="G15" s="4" t="str">
        <f>VLOOKUP(A15,HOP!A:C,3,0)</f>
        <v>3173756</v>
      </c>
      <c r="H15" s="4">
        <f t="shared" si="0"/>
        <v>0</v>
      </c>
      <c r="I15" s="4" t="str">
        <f t="shared" si="1"/>
        <v>，3173756</v>
      </c>
      <c r="J15" s="4" t="str">
        <f>VLOOKUP(A15,HOP!A:U,21,0)</f>
        <v>直连</v>
      </c>
    </row>
    <row r="16" s="4" customFormat="1" hidden="1" spans="1:10">
      <c r="A16" s="5">
        <v>999223363082750</v>
      </c>
      <c r="B16" s="4" t="s">
        <v>27</v>
      </c>
      <c r="C16" s="6">
        <v>45011</v>
      </c>
      <c r="D16" s="6">
        <v>45012</v>
      </c>
      <c r="E16" s="4">
        <v>0</v>
      </c>
      <c r="F16" s="4" t="e">
        <f>VLOOKUP(A16,HOP!A:L,12,0)</f>
        <v>#N/A</v>
      </c>
      <c r="G16" s="4" t="e">
        <f>VLOOKUP(A16,HOP!A:C,3,0)</f>
        <v>#N/A</v>
      </c>
      <c r="H16" s="4" t="e">
        <f t="shared" si="0"/>
        <v>#N/A</v>
      </c>
      <c r="I16" s="4" t="e">
        <f t="shared" si="1"/>
        <v>#N/A</v>
      </c>
      <c r="J16" s="4" t="e">
        <f>VLOOKUP(A16,HOP!A:U,21,0)</f>
        <v>#N/A</v>
      </c>
    </row>
    <row r="17" s="4" customFormat="1" hidden="1" spans="1:10">
      <c r="A17" s="5">
        <v>999223363205053</v>
      </c>
      <c r="B17" s="4" t="s">
        <v>27</v>
      </c>
      <c r="C17" s="6">
        <v>45011</v>
      </c>
      <c r="D17" s="6">
        <v>45012</v>
      </c>
      <c r="E17" s="4">
        <v>350</v>
      </c>
      <c r="F17" s="4" t="str">
        <f>VLOOKUP(A17,HOP!A:L,12,0)</f>
        <v>350.00</v>
      </c>
      <c r="G17" s="4" t="str">
        <f>VLOOKUP(A17,HOP!A:C,3,0)</f>
        <v>3173972</v>
      </c>
      <c r="H17" s="4">
        <f t="shared" si="0"/>
        <v>0</v>
      </c>
      <c r="I17" s="4" t="str">
        <f t="shared" si="1"/>
        <v>，3173972</v>
      </c>
      <c r="J17" s="4" t="str">
        <f>VLOOKUP(A17,HOP!A:U,21,0)</f>
        <v>直连</v>
      </c>
    </row>
    <row r="18" s="4" customFormat="1" hidden="1" spans="1:10">
      <c r="A18" s="5">
        <v>999223363803947</v>
      </c>
      <c r="B18" s="4" t="s">
        <v>27</v>
      </c>
      <c r="C18" s="6">
        <v>45011</v>
      </c>
      <c r="D18" s="6">
        <v>45012</v>
      </c>
      <c r="E18" s="4">
        <v>97</v>
      </c>
      <c r="F18" s="4" t="str">
        <f>VLOOKUP(A18,HOP!A:L,12,0)</f>
        <v>97.00</v>
      </c>
      <c r="G18" s="4" t="str">
        <f>VLOOKUP(A18,HOP!A:C,3,0)</f>
        <v>3174137</v>
      </c>
      <c r="H18" s="4">
        <f t="shared" si="0"/>
        <v>0</v>
      </c>
      <c r="I18" s="4" t="str">
        <f t="shared" si="1"/>
        <v>，3174137</v>
      </c>
      <c r="J18" s="4" t="str">
        <f>VLOOKUP(A18,HOP!A:U,21,0)</f>
        <v>直连</v>
      </c>
    </row>
    <row r="19" s="4" customFormat="1" hidden="1" spans="1:10">
      <c r="A19" s="5">
        <v>999223364028677</v>
      </c>
      <c r="B19" s="4" t="s">
        <v>27</v>
      </c>
      <c r="C19" s="6">
        <v>45011</v>
      </c>
      <c r="D19" s="6">
        <v>45012</v>
      </c>
      <c r="E19" s="4">
        <v>138</v>
      </c>
      <c r="F19" s="4" t="str">
        <f>VLOOKUP(A19,HOP!A:L,12,0)</f>
        <v>138.00</v>
      </c>
      <c r="G19" s="4" t="str">
        <f>VLOOKUP(A19,HOP!A:C,3,0)</f>
        <v>3174225</v>
      </c>
      <c r="H19" s="4">
        <f t="shared" si="0"/>
        <v>0</v>
      </c>
      <c r="I19" s="4" t="str">
        <f t="shared" si="1"/>
        <v>，3174225</v>
      </c>
      <c r="J19" s="4" t="str">
        <f>VLOOKUP(A19,HOP!A:U,21,0)</f>
        <v>直连</v>
      </c>
    </row>
    <row r="20" s="4" customFormat="1" hidden="1" spans="1:10">
      <c r="A20" s="5">
        <v>999223364373737</v>
      </c>
      <c r="B20" s="4" t="s">
        <v>27</v>
      </c>
      <c r="C20" s="6">
        <v>45011</v>
      </c>
      <c r="D20" s="6">
        <v>45012</v>
      </c>
      <c r="E20" s="4">
        <v>267</v>
      </c>
      <c r="F20" s="4" t="str">
        <f>VLOOKUP(A20,HOP!A:L,12,0)</f>
        <v>267.00</v>
      </c>
      <c r="G20" s="4" t="str">
        <f>VLOOKUP(A20,HOP!A:C,3,0)</f>
        <v>3174348</v>
      </c>
      <c r="H20" s="4">
        <f t="shared" si="0"/>
        <v>0</v>
      </c>
      <c r="I20" s="4" t="str">
        <f t="shared" si="1"/>
        <v>，3174348</v>
      </c>
      <c r="J20" s="4" t="str">
        <f>VLOOKUP(A20,HOP!A:U,21,0)</f>
        <v>直连</v>
      </c>
    </row>
    <row r="21" s="4" customFormat="1" spans="1:11">
      <c r="A21" s="9" t="s">
        <v>183</v>
      </c>
      <c r="B21" s="4" t="s">
        <v>138</v>
      </c>
      <c r="C21" s="6">
        <v>45016</v>
      </c>
      <c r="D21" s="6">
        <v>45018</v>
      </c>
      <c r="E21" s="4">
        <v>-196</v>
      </c>
      <c r="F21" s="4" t="e">
        <f>VLOOKUP(A21,HOP!A:L,12,0)</f>
        <v>#N/A</v>
      </c>
      <c r="G21" s="4">
        <v>3175352</v>
      </c>
      <c r="H21" s="4" t="e">
        <f t="shared" si="0"/>
        <v>#N/A</v>
      </c>
      <c r="I21" s="4" t="str">
        <f t="shared" si="1"/>
        <v>，3175352</v>
      </c>
      <c r="J21" s="4" t="e">
        <f>VLOOKUP(A21,HOP!A:U,21,0)</f>
        <v>#N/A</v>
      </c>
      <c r="K21" s="4" t="s">
        <v>184</v>
      </c>
    </row>
    <row r="22" s="4" customFormat="1" spans="1:12">
      <c r="A22" s="9" t="s">
        <v>185</v>
      </c>
      <c r="B22" s="4" t="s">
        <v>138</v>
      </c>
      <c r="C22" s="6">
        <v>45002</v>
      </c>
      <c r="D22" s="6">
        <v>45003</v>
      </c>
      <c r="E22" s="4">
        <v>-401</v>
      </c>
      <c r="F22" s="4" t="e">
        <f>VLOOKUP(A22,HOP!A:L,12,0)</f>
        <v>#N/A</v>
      </c>
      <c r="G22" s="7">
        <v>3148920</v>
      </c>
      <c r="H22" s="7" t="e">
        <f t="shared" si="0"/>
        <v>#N/A</v>
      </c>
      <c r="I22" s="7" t="str">
        <f t="shared" si="1"/>
        <v>，3148920</v>
      </c>
      <c r="J22" s="7" t="e">
        <f>VLOOKUP(A22,HOP!A:U,21,0)</f>
        <v>#N/A</v>
      </c>
      <c r="K22" s="7" t="s">
        <v>186</v>
      </c>
      <c r="L22" s="7"/>
    </row>
    <row r="23" s="4" customFormat="1" spans="1:12">
      <c r="A23" s="9" t="s">
        <v>187</v>
      </c>
      <c r="B23" s="4" t="s">
        <v>138</v>
      </c>
      <c r="C23" s="6">
        <v>45007</v>
      </c>
      <c r="D23" s="6">
        <v>45008</v>
      </c>
      <c r="E23" s="4">
        <v>-219</v>
      </c>
      <c r="F23" s="4" t="e">
        <f>VLOOKUP(A23,HOP!A:L,12,0)</f>
        <v>#N/A</v>
      </c>
      <c r="G23" s="7">
        <v>3162942</v>
      </c>
      <c r="H23" s="7" t="e">
        <f t="shared" si="0"/>
        <v>#N/A</v>
      </c>
      <c r="I23" s="7" t="str">
        <f t="shared" si="1"/>
        <v>，3162942</v>
      </c>
      <c r="J23" s="7" t="e">
        <f>VLOOKUP(A23,HOP!A:U,21,0)</f>
        <v>#N/A</v>
      </c>
      <c r="K23" s="7" t="s">
        <v>188</v>
      </c>
      <c r="L23" s="7"/>
    </row>
    <row r="24" s="4" customFormat="1" spans="1:11">
      <c r="A24" s="9" t="s">
        <v>189</v>
      </c>
      <c r="B24" s="4" t="s">
        <v>138</v>
      </c>
      <c r="C24" s="6">
        <v>44999</v>
      </c>
      <c r="D24" s="6">
        <v>45000</v>
      </c>
      <c r="E24" s="4">
        <v>-132</v>
      </c>
      <c r="F24" s="4" t="e">
        <f>VLOOKUP(A24,HOP!A:L,12,0)</f>
        <v>#N/A</v>
      </c>
      <c r="G24" s="4">
        <v>3134450</v>
      </c>
      <c r="H24" s="4" t="e">
        <f t="shared" si="0"/>
        <v>#N/A</v>
      </c>
      <c r="I24" s="4" t="str">
        <f t="shared" si="1"/>
        <v>，3134450</v>
      </c>
      <c r="J24" s="4" t="e">
        <f>VLOOKUP(A24,HOP!A:U,21,0)</f>
        <v>#N/A</v>
      </c>
      <c r="K24" s="4" t="s">
        <v>190</v>
      </c>
    </row>
    <row r="25" s="4" customFormat="1" spans="1:12">
      <c r="A25" s="9" t="s">
        <v>191</v>
      </c>
      <c r="B25" s="4" t="s">
        <v>138</v>
      </c>
      <c r="C25" s="6">
        <v>44987</v>
      </c>
      <c r="D25" s="6">
        <v>44988</v>
      </c>
      <c r="E25" s="4">
        <v>-843</v>
      </c>
      <c r="F25" s="4" t="e">
        <f>VLOOKUP(A25,HOP!A:L,12,0)</f>
        <v>#N/A</v>
      </c>
      <c r="G25" s="7">
        <v>3082994</v>
      </c>
      <c r="H25" s="7" t="e">
        <f t="shared" si="0"/>
        <v>#N/A</v>
      </c>
      <c r="I25" s="7" t="str">
        <f t="shared" si="1"/>
        <v>，3082994</v>
      </c>
      <c r="J25" s="7" t="e">
        <f>VLOOKUP(A25,HOP!A:U,21,0)</f>
        <v>#N/A</v>
      </c>
      <c r="K25" s="7" t="s">
        <v>192</v>
      </c>
      <c r="L25" s="7"/>
    </row>
    <row r="26" s="4" customFormat="1" spans="1:11">
      <c r="A26" s="9" t="s">
        <v>193</v>
      </c>
      <c r="B26" s="4" t="s">
        <v>138</v>
      </c>
      <c r="C26" s="6">
        <v>45007</v>
      </c>
      <c r="D26" s="6">
        <v>45008</v>
      </c>
      <c r="E26" s="4">
        <v>-315</v>
      </c>
      <c r="F26" s="4" t="e">
        <f>VLOOKUP(A26,HOP!A:L,12,0)</f>
        <v>#N/A</v>
      </c>
      <c r="G26" s="4">
        <v>3164136</v>
      </c>
      <c r="H26" s="4" t="e">
        <f t="shared" si="0"/>
        <v>#N/A</v>
      </c>
      <c r="I26" s="4" t="str">
        <f t="shared" si="1"/>
        <v>，3164136</v>
      </c>
      <c r="J26" s="4" t="e">
        <f>VLOOKUP(A26,HOP!A:U,21,0)</f>
        <v>#N/A</v>
      </c>
      <c r="K26" s="4" t="s">
        <v>194</v>
      </c>
    </row>
    <row r="27" s="4" customFormat="1" spans="1:12">
      <c r="A27" s="9" t="s">
        <v>195</v>
      </c>
      <c r="B27" s="4" t="s">
        <v>138</v>
      </c>
      <c r="C27" s="6">
        <v>44832</v>
      </c>
      <c r="D27" s="6">
        <v>44833</v>
      </c>
      <c r="E27" s="4">
        <v>-167</v>
      </c>
      <c r="F27" s="4" t="e">
        <f>VLOOKUP(A27,HOP!A:L,12,0)</f>
        <v>#N/A</v>
      </c>
      <c r="G27" s="7">
        <v>2697148</v>
      </c>
      <c r="H27" s="7" t="e">
        <f t="shared" si="0"/>
        <v>#N/A</v>
      </c>
      <c r="I27" s="7" t="str">
        <f t="shared" si="1"/>
        <v>，2697148</v>
      </c>
      <c r="J27" s="7" t="e">
        <f>VLOOKUP(A27,HOP!A:U,21,0)</f>
        <v>#N/A</v>
      </c>
      <c r="K27" s="7" t="s">
        <v>196</v>
      </c>
      <c r="L27" s="7"/>
    </row>
    <row r="28" s="4" customFormat="1" spans="1:11">
      <c r="A28" s="9" t="s">
        <v>197</v>
      </c>
      <c r="B28" s="4" t="s">
        <v>138</v>
      </c>
      <c r="C28" s="6">
        <v>44986</v>
      </c>
      <c r="D28" s="6">
        <v>44987</v>
      </c>
      <c r="E28" s="4">
        <v>-930</v>
      </c>
      <c r="F28" s="4" t="e">
        <f>VLOOKUP(A28,HOP!A:L,12,0)</f>
        <v>#N/A</v>
      </c>
      <c r="G28" s="4">
        <v>3078886</v>
      </c>
      <c r="H28" s="4" t="e">
        <f t="shared" si="0"/>
        <v>#N/A</v>
      </c>
      <c r="I28" s="4" t="str">
        <f t="shared" si="1"/>
        <v>，3078886</v>
      </c>
      <c r="J28" s="4" t="e">
        <f>VLOOKUP(A28,HOP!A:U,21,0)</f>
        <v>#N/A</v>
      </c>
      <c r="K28" s="4" t="s">
        <v>198</v>
      </c>
    </row>
    <row r="30" spans="5:5">
      <c r="E30" s="4">
        <f>SUM(E2:E29)</f>
        <v>3373</v>
      </c>
    </row>
    <row r="31" spans="5:5">
      <c r="E31" s="4" t="s">
        <v>199</v>
      </c>
    </row>
    <row r="34" spans="1:3">
      <c r="A34" s="4" t="s">
        <v>200</v>
      </c>
      <c r="C34" s="4">
        <v>3127.5</v>
      </c>
    </row>
    <row r="35" spans="1:3">
      <c r="A35" s="4" t="s">
        <v>201</v>
      </c>
      <c r="C35" s="4">
        <v>245.5</v>
      </c>
    </row>
    <row r="36" spans="1:3">
      <c r="A36" s="4" t="s">
        <v>202</v>
      </c>
      <c r="C36" s="4">
        <f>SUBTOTAL(9,C34:C35)</f>
        <v>3373</v>
      </c>
    </row>
  </sheetData>
  <autoFilter ref="A1:XFD31">
    <filterColumn colId="4">
      <filters blank="1">
        <filter val="350"/>
        <filter val="692"/>
        <filter val="194"/>
        <filter val="254"/>
        <filter val="-315"/>
        <filter val="-196"/>
        <filter val="97"/>
        <filter val="-219"/>
        <filter val="122"/>
        <filter val="126"/>
        <filter val="227"/>
        <filter val="267"/>
        <filter val="-167"/>
        <filter val="1469"/>
        <filter val="3373 CNY"/>
        <filter val="-930"/>
        <filter val="-132"/>
        <filter val="3373"/>
        <filter val="435"/>
        <filter val="138"/>
        <filter val="241"/>
        <filter val="-401"/>
        <filter val="982"/>
        <filter val="-843"/>
      </filters>
    </filterColumn>
    <filterColumn colId="7">
      <filters blank="1">
        <filter val="#N/A"/>
        <filter val="245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F28" sqref="F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203</v>
      </c>
      <c r="B1" s="2" t="s">
        <v>204</v>
      </c>
      <c r="C1" s="2" t="s">
        <v>205</v>
      </c>
      <c r="D1" s="2" t="s">
        <v>206</v>
      </c>
      <c r="E1" s="2" t="s">
        <v>13</v>
      </c>
      <c r="F1" s="2" t="s">
        <v>5</v>
      </c>
      <c r="G1" s="2" t="s">
        <v>6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  <c r="U1" s="2" t="s">
        <v>220</v>
      </c>
      <c r="V1" s="2" t="s">
        <v>221</v>
      </c>
    </row>
    <row r="2" s="1" customFormat="1" spans="1:22">
      <c r="A2" s="3">
        <v>999223364373737</v>
      </c>
      <c r="B2" s="1" t="s">
        <v>222</v>
      </c>
      <c r="C2" s="1" t="s">
        <v>223</v>
      </c>
      <c r="D2" s="1" t="s">
        <v>224</v>
      </c>
      <c r="E2" s="1" t="s">
        <v>225</v>
      </c>
      <c r="F2" s="1" t="s">
        <v>222</v>
      </c>
      <c r="G2" s="1" t="s">
        <v>226</v>
      </c>
      <c r="H2" s="1" t="s">
        <v>227</v>
      </c>
      <c r="I2" s="1" t="s">
        <v>228</v>
      </c>
      <c r="J2" s="1" t="s">
        <v>229</v>
      </c>
      <c r="K2" s="1" t="s">
        <v>228</v>
      </c>
      <c r="L2" s="1" t="s">
        <v>228</v>
      </c>
      <c r="M2" s="1" t="s">
        <v>230</v>
      </c>
      <c r="N2" s="1" t="s">
        <v>230</v>
      </c>
      <c r="O2" s="1" t="s">
        <v>231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  <c r="U2" s="1" t="s">
        <v>237</v>
      </c>
      <c r="V2" s="1" t="s">
        <v>238</v>
      </c>
    </row>
    <row r="3" s="1" customFormat="1" spans="1:22">
      <c r="A3" s="3">
        <v>999223364028677</v>
      </c>
      <c r="B3" s="1" t="s">
        <v>222</v>
      </c>
      <c r="C3" s="1" t="s">
        <v>239</v>
      </c>
      <c r="D3" s="1" t="s">
        <v>240</v>
      </c>
      <c r="E3" s="1" t="s">
        <v>128</v>
      </c>
      <c r="F3" s="1" t="s">
        <v>222</v>
      </c>
      <c r="G3" s="1" t="s">
        <v>226</v>
      </c>
      <c r="H3" s="1" t="s">
        <v>227</v>
      </c>
      <c r="I3" s="1" t="s">
        <v>241</v>
      </c>
      <c r="J3" s="1" t="s">
        <v>229</v>
      </c>
      <c r="K3" s="1" t="s">
        <v>241</v>
      </c>
      <c r="L3" s="1" t="s">
        <v>241</v>
      </c>
      <c r="M3" s="1" t="s">
        <v>230</v>
      </c>
      <c r="N3" s="1" t="s">
        <v>230</v>
      </c>
      <c r="O3" s="1" t="s">
        <v>231</v>
      </c>
      <c r="P3" s="1" t="s">
        <v>232</v>
      </c>
      <c r="Q3" s="1" t="s">
        <v>233</v>
      </c>
      <c r="R3" s="1" t="s">
        <v>242</v>
      </c>
      <c r="S3" s="1" t="s">
        <v>235</v>
      </c>
      <c r="T3" s="1" t="s">
        <v>236</v>
      </c>
      <c r="U3" s="1" t="s">
        <v>237</v>
      </c>
      <c r="V3" s="1" t="s">
        <v>238</v>
      </c>
    </row>
    <row r="4" s="1" customFormat="1" spans="1:22">
      <c r="A4" s="3">
        <v>999223363205053</v>
      </c>
      <c r="B4" s="1" t="s">
        <v>222</v>
      </c>
      <c r="C4" s="1" t="s">
        <v>243</v>
      </c>
      <c r="D4" s="1" t="s">
        <v>244</v>
      </c>
      <c r="E4" s="1" t="s">
        <v>113</v>
      </c>
      <c r="F4" s="1" t="s">
        <v>222</v>
      </c>
      <c r="G4" s="1" t="s">
        <v>226</v>
      </c>
      <c r="H4" s="1" t="s">
        <v>227</v>
      </c>
      <c r="I4" s="1" t="s">
        <v>245</v>
      </c>
      <c r="J4" s="1" t="s">
        <v>229</v>
      </c>
      <c r="K4" s="1" t="s">
        <v>245</v>
      </c>
      <c r="L4" s="1" t="s">
        <v>245</v>
      </c>
      <c r="M4" s="1" t="s">
        <v>230</v>
      </c>
      <c r="N4" s="1" t="s">
        <v>230</v>
      </c>
      <c r="O4" s="1" t="s">
        <v>231</v>
      </c>
      <c r="P4" s="1" t="s">
        <v>232</v>
      </c>
      <c r="Q4" s="1" t="s">
        <v>233</v>
      </c>
      <c r="R4" s="1" t="s">
        <v>246</v>
      </c>
      <c r="S4" s="1" t="s">
        <v>235</v>
      </c>
      <c r="T4" s="1" t="s">
        <v>236</v>
      </c>
      <c r="U4" s="1" t="s">
        <v>237</v>
      </c>
      <c r="V4" s="1" t="s">
        <v>238</v>
      </c>
    </row>
    <row r="5" s="1" customFormat="1" spans="1:22">
      <c r="A5" s="3">
        <v>999223362504898</v>
      </c>
      <c r="B5" s="1" t="s">
        <v>222</v>
      </c>
      <c r="C5" s="1" t="s">
        <v>247</v>
      </c>
      <c r="D5" s="1" t="s">
        <v>248</v>
      </c>
      <c r="E5" s="1" t="s">
        <v>107</v>
      </c>
      <c r="F5" s="1" t="s">
        <v>222</v>
      </c>
      <c r="G5" s="1" t="s">
        <v>226</v>
      </c>
      <c r="H5" s="1" t="s">
        <v>227</v>
      </c>
      <c r="I5" s="1" t="s">
        <v>249</v>
      </c>
      <c r="J5" s="1" t="s">
        <v>229</v>
      </c>
      <c r="K5" s="1" t="s">
        <v>249</v>
      </c>
      <c r="L5" s="1" t="s">
        <v>249</v>
      </c>
      <c r="M5" s="1" t="s">
        <v>230</v>
      </c>
      <c r="N5" s="1" t="s">
        <v>230</v>
      </c>
      <c r="O5" s="1" t="s">
        <v>231</v>
      </c>
      <c r="P5" s="1" t="s">
        <v>232</v>
      </c>
      <c r="Q5" s="1" t="s">
        <v>233</v>
      </c>
      <c r="R5" s="1" t="s">
        <v>250</v>
      </c>
      <c r="S5" s="1" t="s">
        <v>235</v>
      </c>
      <c r="T5" s="1" t="s">
        <v>236</v>
      </c>
      <c r="U5" s="1" t="s">
        <v>237</v>
      </c>
      <c r="V5" s="1" t="s">
        <v>238</v>
      </c>
    </row>
    <row r="6" s="1" customFormat="1" spans="1:22">
      <c r="A6" s="3">
        <v>999223358878625</v>
      </c>
      <c r="B6" s="1" t="s">
        <v>222</v>
      </c>
      <c r="C6" s="1" t="s">
        <v>251</v>
      </c>
      <c r="D6" s="1" t="s">
        <v>252</v>
      </c>
      <c r="E6" s="1" t="s">
        <v>86</v>
      </c>
      <c r="F6" s="1" t="s">
        <v>222</v>
      </c>
      <c r="G6" s="1" t="s">
        <v>226</v>
      </c>
      <c r="H6" s="1" t="s">
        <v>227</v>
      </c>
      <c r="I6" s="1" t="s">
        <v>253</v>
      </c>
      <c r="J6" s="1" t="s">
        <v>229</v>
      </c>
      <c r="K6" s="1" t="s">
        <v>253</v>
      </c>
      <c r="L6" s="1" t="s">
        <v>253</v>
      </c>
      <c r="M6" s="1" t="s">
        <v>230</v>
      </c>
      <c r="N6" s="1" t="s">
        <v>230</v>
      </c>
      <c r="O6" s="1" t="s">
        <v>231</v>
      </c>
      <c r="P6" s="1" t="s">
        <v>232</v>
      </c>
      <c r="Q6" s="1" t="s">
        <v>233</v>
      </c>
      <c r="R6" s="1" t="s">
        <v>254</v>
      </c>
      <c r="S6" s="1" t="s">
        <v>235</v>
      </c>
      <c r="T6" s="1" t="s">
        <v>236</v>
      </c>
      <c r="U6" s="1" t="s">
        <v>237</v>
      </c>
      <c r="V6" s="1" t="s">
        <v>238</v>
      </c>
    </row>
    <row r="7" s="1" customFormat="1" spans="1:22">
      <c r="A7" s="3">
        <v>999223362447575</v>
      </c>
      <c r="B7" s="1" t="s">
        <v>222</v>
      </c>
      <c r="C7" s="1" t="s">
        <v>255</v>
      </c>
      <c r="D7" s="1" t="s">
        <v>256</v>
      </c>
      <c r="E7" s="1" t="s">
        <v>102</v>
      </c>
      <c r="F7" s="1" t="s">
        <v>222</v>
      </c>
      <c r="G7" s="1" t="s">
        <v>226</v>
      </c>
      <c r="H7" s="1" t="s">
        <v>227</v>
      </c>
      <c r="I7" s="1" t="s">
        <v>257</v>
      </c>
      <c r="J7" s="1" t="s">
        <v>229</v>
      </c>
      <c r="K7" s="1" t="s">
        <v>257</v>
      </c>
      <c r="L7" s="1" t="s">
        <v>257</v>
      </c>
      <c r="M7" s="1" t="s">
        <v>230</v>
      </c>
      <c r="N7" s="1" t="s">
        <v>230</v>
      </c>
      <c r="O7" s="1" t="s">
        <v>231</v>
      </c>
      <c r="P7" s="1" t="s">
        <v>232</v>
      </c>
      <c r="Q7" s="1" t="s">
        <v>233</v>
      </c>
      <c r="R7" s="1" t="s">
        <v>258</v>
      </c>
      <c r="S7" s="1" t="s">
        <v>235</v>
      </c>
      <c r="T7" s="1" t="s">
        <v>236</v>
      </c>
      <c r="U7" s="1" t="s">
        <v>237</v>
      </c>
      <c r="V7" s="1" t="s">
        <v>238</v>
      </c>
    </row>
    <row r="8" s="1" customFormat="1" spans="1:22">
      <c r="A8" s="3">
        <v>999223359381551</v>
      </c>
      <c r="B8" s="1" t="s">
        <v>222</v>
      </c>
      <c r="C8" s="1" t="s">
        <v>259</v>
      </c>
      <c r="D8" s="1" t="s">
        <v>260</v>
      </c>
      <c r="E8" s="1" t="s">
        <v>92</v>
      </c>
      <c r="F8" s="1" t="s">
        <v>222</v>
      </c>
      <c r="G8" s="1" t="s">
        <v>226</v>
      </c>
      <c r="H8" s="1" t="s">
        <v>227</v>
      </c>
      <c r="I8" s="1" t="s">
        <v>261</v>
      </c>
      <c r="J8" s="1" t="s">
        <v>229</v>
      </c>
      <c r="K8" s="1" t="s">
        <v>261</v>
      </c>
      <c r="L8" s="1" t="s">
        <v>261</v>
      </c>
      <c r="M8" s="1" t="s">
        <v>230</v>
      </c>
      <c r="N8" s="1" t="s">
        <v>230</v>
      </c>
      <c r="O8" s="1" t="s">
        <v>231</v>
      </c>
      <c r="P8" s="1" t="s">
        <v>232</v>
      </c>
      <c r="Q8" s="1" t="s">
        <v>233</v>
      </c>
      <c r="R8" s="1" t="s">
        <v>262</v>
      </c>
      <c r="S8" s="1" t="s">
        <v>235</v>
      </c>
      <c r="T8" s="1" t="s">
        <v>236</v>
      </c>
      <c r="U8" s="1" t="s">
        <v>237</v>
      </c>
      <c r="V8" s="1" t="s">
        <v>238</v>
      </c>
    </row>
    <row r="9" s="1" customFormat="1" spans="1:22">
      <c r="A9" s="3">
        <v>999223357520346</v>
      </c>
      <c r="B9" s="1" t="s">
        <v>222</v>
      </c>
      <c r="C9" s="1" t="s">
        <v>263</v>
      </c>
      <c r="D9" s="1" t="s">
        <v>264</v>
      </c>
      <c r="E9" s="1" t="s">
        <v>74</v>
      </c>
      <c r="F9" s="1" t="s">
        <v>222</v>
      </c>
      <c r="G9" s="1" t="s">
        <v>226</v>
      </c>
      <c r="H9" s="1" t="s">
        <v>227</v>
      </c>
      <c r="I9" s="1" t="s">
        <v>265</v>
      </c>
      <c r="J9" s="1" t="s">
        <v>229</v>
      </c>
      <c r="K9" s="1" t="s">
        <v>265</v>
      </c>
      <c r="L9" s="1" t="s">
        <v>265</v>
      </c>
      <c r="M9" s="1" t="s">
        <v>230</v>
      </c>
      <c r="N9" s="1" t="s">
        <v>230</v>
      </c>
      <c r="O9" s="1" t="s">
        <v>231</v>
      </c>
      <c r="P9" s="1" t="s">
        <v>232</v>
      </c>
      <c r="Q9" s="1" t="s">
        <v>233</v>
      </c>
      <c r="R9" s="1" t="s">
        <v>266</v>
      </c>
      <c r="S9" s="1" t="s">
        <v>235</v>
      </c>
      <c r="T9" s="1" t="s">
        <v>236</v>
      </c>
      <c r="U9" s="1" t="s">
        <v>237</v>
      </c>
      <c r="V9" s="1" t="s">
        <v>238</v>
      </c>
    </row>
    <row r="10" s="1" customFormat="1" spans="1:22">
      <c r="A10" s="3">
        <v>999223267716886</v>
      </c>
      <c r="B10" s="1" t="s">
        <v>267</v>
      </c>
      <c r="C10" s="1" t="s">
        <v>268</v>
      </c>
      <c r="D10" s="1" t="s">
        <v>269</v>
      </c>
      <c r="E10" s="1" t="s">
        <v>270</v>
      </c>
      <c r="F10" s="1" t="s">
        <v>222</v>
      </c>
      <c r="G10" s="1" t="s">
        <v>226</v>
      </c>
      <c r="H10" s="1" t="s">
        <v>227</v>
      </c>
      <c r="I10" s="1" t="s">
        <v>271</v>
      </c>
      <c r="J10" s="1" t="s">
        <v>229</v>
      </c>
      <c r="K10" s="1" t="s">
        <v>271</v>
      </c>
      <c r="L10" s="1" t="s">
        <v>271</v>
      </c>
      <c r="M10" s="1" t="s">
        <v>230</v>
      </c>
      <c r="N10" s="1" t="s">
        <v>230</v>
      </c>
      <c r="O10" s="1" t="s">
        <v>231</v>
      </c>
      <c r="P10" s="1" t="s">
        <v>232</v>
      </c>
      <c r="Q10" s="1" t="s">
        <v>233</v>
      </c>
      <c r="R10" s="1" t="s">
        <v>272</v>
      </c>
      <c r="S10" s="1" t="s">
        <v>235</v>
      </c>
      <c r="T10" s="1" t="s">
        <v>236</v>
      </c>
      <c r="U10" s="1" t="s">
        <v>237</v>
      </c>
      <c r="V10" s="1" t="s">
        <v>238</v>
      </c>
    </row>
    <row r="11" s="1" customFormat="1" spans="1:22">
      <c r="A11" s="3">
        <v>999223218243793</v>
      </c>
      <c r="B11" s="1" t="s">
        <v>273</v>
      </c>
      <c r="C11" s="1" t="s">
        <v>274</v>
      </c>
      <c r="D11" s="1" t="s">
        <v>275</v>
      </c>
      <c r="E11" s="1" t="s">
        <v>50</v>
      </c>
      <c r="F11" s="1" t="s">
        <v>276</v>
      </c>
      <c r="G11" s="1" t="s">
        <v>226</v>
      </c>
      <c r="H11" s="1" t="s">
        <v>227</v>
      </c>
      <c r="I11" s="1" t="s">
        <v>277</v>
      </c>
      <c r="J11" s="1" t="s">
        <v>229</v>
      </c>
      <c r="K11" s="1" t="s">
        <v>277</v>
      </c>
      <c r="L11" s="1" t="s">
        <v>277</v>
      </c>
      <c r="M11" s="1" t="s">
        <v>230</v>
      </c>
      <c r="N11" s="1" t="s">
        <v>230</v>
      </c>
      <c r="O11" s="1" t="s">
        <v>231</v>
      </c>
      <c r="P11" s="1" t="s">
        <v>232</v>
      </c>
      <c r="Q11" s="1" t="s">
        <v>233</v>
      </c>
      <c r="R11" s="1" t="s">
        <v>278</v>
      </c>
      <c r="S11" s="1" t="s">
        <v>235</v>
      </c>
      <c r="T11" s="1" t="s">
        <v>236</v>
      </c>
      <c r="U11" s="1" t="s">
        <v>237</v>
      </c>
      <c r="V11" s="1" t="s">
        <v>238</v>
      </c>
    </row>
    <row r="12" s="1" customFormat="1" spans="1:22">
      <c r="A12" s="3">
        <v>999223218243120</v>
      </c>
      <c r="B12" s="1" t="s">
        <v>273</v>
      </c>
      <c r="C12" s="1" t="s">
        <v>279</v>
      </c>
      <c r="D12" s="1" t="s">
        <v>275</v>
      </c>
      <c r="E12" s="1" t="s">
        <v>46</v>
      </c>
      <c r="F12" s="1" t="s">
        <v>276</v>
      </c>
      <c r="G12" s="1" t="s">
        <v>226</v>
      </c>
      <c r="H12" s="1" t="s">
        <v>227</v>
      </c>
      <c r="I12" s="1" t="s">
        <v>277</v>
      </c>
      <c r="J12" s="1" t="s">
        <v>229</v>
      </c>
      <c r="K12" s="1" t="s">
        <v>277</v>
      </c>
      <c r="L12" s="1" t="s">
        <v>280</v>
      </c>
      <c r="M12" s="1" t="s">
        <v>281</v>
      </c>
      <c r="N12" s="1" t="s">
        <v>281</v>
      </c>
      <c r="O12" s="1" t="s">
        <v>231</v>
      </c>
      <c r="P12" s="1" t="s">
        <v>232</v>
      </c>
      <c r="Q12" s="1" t="s">
        <v>233</v>
      </c>
      <c r="R12" s="1" t="s">
        <v>282</v>
      </c>
      <c r="S12" s="1" t="s">
        <v>235</v>
      </c>
      <c r="T12" s="1" t="s">
        <v>236</v>
      </c>
      <c r="U12" s="1" t="s">
        <v>237</v>
      </c>
      <c r="V12" s="1" t="s">
        <v>238</v>
      </c>
    </row>
    <row r="13" s="1" customFormat="1" spans="1:22">
      <c r="A13" s="3">
        <v>999223212250822</v>
      </c>
      <c r="B13" s="1" t="s">
        <v>283</v>
      </c>
      <c r="C13" s="1" t="s">
        <v>284</v>
      </c>
      <c r="D13" s="1" t="s">
        <v>285</v>
      </c>
      <c r="E13" s="1" t="s">
        <v>40</v>
      </c>
      <c r="F13" s="1" t="s">
        <v>286</v>
      </c>
      <c r="G13" s="1" t="s">
        <v>226</v>
      </c>
      <c r="H13" s="1" t="s">
        <v>227</v>
      </c>
      <c r="I13" s="1" t="s">
        <v>231</v>
      </c>
      <c r="J13" s="1" t="s">
        <v>229</v>
      </c>
      <c r="K13" s="1" t="s">
        <v>231</v>
      </c>
      <c r="L13" s="1" t="s">
        <v>231</v>
      </c>
      <c r="M13" s="1" t="s">
        <v>230</v>
      </c>
      <c r="N13" s="1" t="s">
        <v>230</v>
      </c>
      <c r="O13" s="1" t="s">
        <v>231</v>
      </c>
      <c r="P13" s="1" t="s">
        <v>232</v>
      </c>
      <c r="Q13" s="1" t="s">
        <v>233</v>
      </c>
      <c r="R13" s="1" t="s">
        <v>287</v>
      </c>
      <c r="S13" s="1" t="s">
        <v>235</v>
      </c>
      <c r="T13" s="1" t="s">
        <v>236</v>
      </c>
      <c r="U13" s="1" t="s">
        <v>237</v>
      </c>
      <c r="V13" s="1" t="s">
        <v>238</v>
      </c>
    </row>
    <row r="14" s="1" customFormat="1" spans="1:22">
      <c r="A14" s="3">
        <v>999223148576636</v>
      </c>
      <c r="B14" s="1" t="s">
        <v>288</v>
      </c>
      <c r="C14" s="1" t="s">
        <v>289</v>
      </c>
      <c r="D14" s="1" t="s">
        <v>290</v>
      </c>
      <c r="E14" s="1" t="s">
        <v>31</v>
      </c>
      <c r="F14" s="1" t="s">
        <v>222</v>
      </c>
      <c r="G14" s="1" t="s">
        <v>226</v>
      </c>
      <c r="H14" s="1" t="s">
        <v>227</v>
      </c>
      <c r="I14" s="1" t="s">
        <v>291</v>
      </c>
      <c r="J14" s="1" t="s">
        <v>229</v>
      </c>
      <c r="K14" s="1" t="s">
        <v>291</v>
      </c>
      <c r="L14" s="1" t="s">
        <v>291</v>
      </c>
      <c r="M14" s="1" t="s">
        <v>230</v>
      </c>
      <c r="N14" s="1" t="s">
        <v>230</v>
      </c>
      <c r="O14" s="1" t="s">
        <v>231</v>
      </c>
      <c r="P14" s="1" t="s">
        <v>232</v>
      </c>
      <c r="Q14" s="1" t="s">
        <v>233</v>
      </c>
      <c r="R14" s="1" t="s">
        <v>292</v>
      </c>
      <c r="S14" s="1" t="s">
        <v>235</v>
      </c>
      <c r="T14" s="1" t="s">
        <v>236</v>
      </c>
      <c r="U14" s="1" t="s">
        <v>237</v>
      </c>
      <c r="V14" s="1" t="s">
        <v>238</v>
      </c>
    </row>
    <row r="15" s="1" customFormat="1" spans="1:22">
      <c r="A15" s="3">
        <v>999223356459267</v>
      </c>
      <c r="B15" s="1" t="s">
        <v>222</v>
      </c>
      <c r="C15" s="1" t="s">
        <v>293</v>
      </c>
      <c r="D15" s="1" t="s">
        <v>294</v>
      </c>
      <c r="E15" s="1" t="s">
        <v>68</v>
      </c>
      <c r="F15" s="1" t="s">
        <v>222</v>
      </c>
      <c r="G15" s="1" t="s">
        <v>226</v>
      </c>
      <c r="H15" s="1" t="s">
        <v>227</v>
      </c>
      <c r="I15" s="1" t="s">
        <v>295</v>
      </c>
      <c r="J15" s="1" t="s">
        <v>229</v>
      </c>
      <c r="K15" s="1" t="s">
        <v>295</v>
      </c>
      <c r="L15" s="1" t="s">
        <v>295</v>
      </c>
      <c r="M15" s="1" t="s">
        <v>230</v>
      </c>
      <c r="N15" s="1" t="s">
        <v>230</v>
      </c>
      <c r="O15" s="1" t="s">
        <v>231</v>
      </c>
      <c r="P15" s="1" t="s">
        <v>232</v>
      </c>
      <c r="Q15" s="1" t="s">
        <v>233</v>
      </c>
      <c r="R15" s="1" t="s">
        <v>296</v>
      </c>
      <c r="S15" s="1" t="s">
        <v>235</v>
      </c>
      <c r="T15" s="1" t="s">
        <v>236</v>
      </c>
      <c r="U15" s="1" t="s">
        <v>237</v>
      </c>
      <c r="V15" s="1" t="s">
        <v>238</v>
      </c>
    </row>
    <row r="16" s="1" customFormat="1" spans="1:22">
      <c r="A16" s="3">
        <v>999223358624492</v>
      </c>
      <c r="B16" s="1" t="s">
        <v>222</v>
      </c>
      <c r="C16" s="1" t="s">
        <v>297</v>
      </c>
      <c r="D16" s="1" t="s">
        <v>298</v>
      </c>
      <c r="E16" s="1" t="s">
        <v>80</v>
      </c>
      <c r="F16" s="1" t="s">
        <v>222</v>
      </c>
      <c r="G16" s="1" t="s">
        <v>226</v>
      </c>
      <c r="H16" s="1" t="s">
        <v>227</v>
      </c>
      <c r="I16" s="1" t="s">
        <v>299</v>
      </c>
      <c r="J16" s="1" t="s">
        <v>229</v>
      </c>
      <c r="K16" s="1" t="s">
        <v>299</v>
      </c>
      <c r="L16" s="1" t="s">
        <v>299</v>
      </c>
      <c r="M16" s="1" t="s">
        <v>230</v>
      </c>
      <c r="N16" s="1" t="s">
        <v>230</v>
      </c>
      <c r="O16" s="1" t="s">
        <v>231</v>
      </c>
      <c r="P16" s="1" t="s">
        <v>232</v>
      </c>
      <c r="Q16" s="1" t="s">
        <v>233</v>
      </c>
      <c r="R16" s="1" t="s">
        <v>300</v>
      </c>
      <c r="S16" s="1" t="s">
        <v>235</v>
      </c>
      <c r="T16" s="1" t="s">
        <v>236</v>
      </c>
      <c r="U16" s="1" t="s">
        <v>237</v>
      </c>
      <c r="V16" s="1" t="s">
        <v>238</v>
      </c>
    </row>
    <row r="17" s="1" customFormat="1" spans="1:22">
      <c r="A17" s="3">
        <v>999223363803947</v>
      </c>
      <c r="B17" s="1" t="s">
        <v>222</v>
      </c>
      <c r="C17" s="1" t="s">
        <v>301</v>
      </c>
      <c r="D17" s="1" t="s">
        <v>302</v>
      </c>
      <c r="E17" s="1" t="s">
        <v>122</v>
      </c>
      <c r="F17" s="1" t="s">
        <v>222</v>
      </c>
      <c r="G17" s="1" t="s">
        <v>226</v>
      </c>
      <c r="H17" s="1" t="s">
        <v>227</v>
      </c>
      <c r="I17" s="1" t="s">
        <v>303</v>
      </c>
      <c r="J17" s="1" t="s">
        <v>229</v>
      </c>
      <c r="K17" s="1" t="s">
        <v>303</v>
      </c>
      <c r="L17" s="1" t="s">
        <v>303</v>
      </c>
      <c r="M17" s="1" t="s">
        <v>230</v>
      </c>
      <c r="N17" s="1" t="s">
        <v>230</v>
      </c>
      <c r="O17" s="1" t="s">
        <v>231</v>
      </c>
      <c r="P17" s="1" t="s">
        <v>232</v>
      </c>
      <c r="Q17" s="1" t="s">
        <v>233</v>
      </c>
      <c r="R17" s="1" t="s">
        <v>304</v>
      </c>
      <c r="S17" s="1" t="s">
        <v>235</v>
      </c>
      <c r="T17" s="1" t="s">
        <v>236</v>
      </c>
      <c r="U17" s="1" t="s">
        <v>237</v>
      </c>
      <c r="V17" s="1" t="s">
        <v>238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2023-04-11T01:19:00Z</dcterms:created>
  <dcterms:modified xsi:type="dcterms:W3CDTF">2023-04-14T09:12:24Z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FBAEBDEEC7FC49F5BE762C78A5D99B7C_12</vt:lpwstr>
  </property>
  <property fmtid="{D5CDD505-2E9C-101B-9397-08002B2CF9AE}" pid="3" name="KSOProductBuildVer">
    <vt:lpwstr>2052-11.1.0.14036</vt:lpwstr>
  </property>
</Properties>
</file>