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对账!$A$1:$X$37</definedName>
    <definedName name="_xlnm._FilterDatabase" localSheetId="0" hidden="1">Sheet1!$A$1:$Y$1</definedName>
  </definedNames>
  <calcPr calcId="144525"/>
</workbook>
</file>

<file path=xl/sharedStrings.xml><?xml version="1.0" encoding="utf-8"?>
<sst xmlns="http://schemas.openxmlformats.org/spreadsheetml/2006/main" count="787" uniqueCount="259">
  <si>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</si>
  <si>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</si>
  <si>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</si>
  <si>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</si>
  <si>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</si>
  <si>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</si>
  <si>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</si>
  <si>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</si>
  <si>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</si>
  <si>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</si>
  <si>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</si>
  <si>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</si>
  <si>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</si>
  <si>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</si>
  <si>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</si>
  <si>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</si>
  <si>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</si>
  <si>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</si>
  <si>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</si>
  <si>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</si>
  <si>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</si>
  <si>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</si>
  <si>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</si>
  <si>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</si>
  <si>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</si>
  <si>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999223304286289	</t>
  </si>
  <si>
    <t>Ctrip</t>
  </si>
  <si>
    <t>正常</t>
  </si>
  <si>
    <t>[香港]香港港岛海逸君绰酒店(Harbour Grand Hong Kong)(17081023)</t>
  </si>
  <si>
    <t>高级海景客房(至少连住2晚及以上)&lt;特惠专享&gt;&lt;双人入住&gt;&lt;内宾&gt;&lt;无早&gt;</t>
  </si>
  <si>
    <t>CNY</t>
  </si>
  <si>
    <t>WANG/DIANTIAN,HUO/LIANG</t>
  </si>
  <si>
    <t>CA363230415CNY</t>
  </si>
  <si>
    <t>未提现</t>
  </si>
  <si>
    <t>携程开票</t>
  </si>
  <si>
    <t xml:space="preserve">3163793	</t>
  </si>
  <si>
    <t xml:space="preserve">	</t>
  </si>
  <si>
    <t xml:space="preserve">23364822710	</t>
  </si>
  <si>
    <t>[香港]香港帝国酒店(Imperial Hotel)(808817)</t>
  </si>
  <si>
    <t>高级房&lt;双人入住&gt;&lt;内宾&gt;&lt;预付&gt;&lt;无早&gt;</t>
  </si>
  <si>
    <t>zhang/luoxian</t>
  </si>
  <si>
    <t xml:space="preserve">3174535	</t>
  </si>
  <si>
    <t xml:space="preserve">748796	</t>
  </si>
  <si>
    <t xml:space="preserve">999223388056282	</t>
  </si>
  <si>
    <t>[厦门]厦门国际会议中心酒店（环岛路酒店）(67322689)</t>
  </si>
  <si>
    <t>豪华海景大床房&lt;双人入住&gt;&lt;内宾&gt;&lt;预付&gt;&lt;双早&gt;</t>
  </si>
  <si>
    <t>李彬</t>
  </si>
  <si>
    <t xml:space="preserve">3178401	</t>
  </si>
  <si>
    <t>取消</t>
  </si>
  <si>
    <t xml:space="preserve">999223390348549	</t>
  </si>
  <si>
    <t>[梅州]梅州白天鹅迎宾馆(100697959)</t>
  </si>
  <si>
    <t>商务江景双床房&lt;超值特惠&gt;&lt;双人入住&gt;&lt;日历房套餐高价值&gt;&lt;单早&gt;&lt;新酒店礼盒&gt;</t>
  </si>
  <si>
    <t>叶峰</t>
  </si>
  <si>
    <t xml:space="preserve">999223398848216	</t>
  </si>
  <si>
    <t>商务江景大床房&lt;超值特惠&gt;&lt;双人入住&gt;&lt;日历房套餐高价值&gt;&lt;单早&gt;&lt;新酒店礼盒&gt;</t>
  </si>
  <si>
    <t>张圣忠</t>
  </si>
  <si>
    <t xml:space="preserve">999223401484034	</t>
  </si>
  <si>
    <t>潘剑峰</t>
  </si>
  <si>
    <t xml:space="preserve">999223348086389	</t>
  </si>
  <si>
    <t>[广州]广州阳光酒店(9848021)</t>
  </si>
  <si>
    <t>高级大床房&lt;双人入住&gt;&lt;内宾&gt;&lt;预付&gt;&lt;无早&gt;</t>
  </si>
  <si>
    <t>王泽鹏</t>
  </si>
  <si>
    <t>CA363230416CNY</t>
  </si>
  <si>
    <t xml:space="preserve">3171513	</t>
  </si>
  <si>
    <t xml:space="preserve">23364828221	</t>
  </si>
  <si>
    <t xml:space="preserve">3174537	</t>
  </si>
  <si>
    <t xml:space="preserve">748797	</t>
  </si>
  <si>
    <t xml:space="preserve">999223375718599	</t>
  </si>
  <si>
    <t>李云兰</t>
  </si>
  <si>
    <t xml:space="preserve">999223377749639	</t>
  </si>
  <si>
    <t>李皓雪</t>
  </si>
  <si>
    <t xml:space="preserve">999223396867167	</t>
  </si>
  <si>
    <t>商务江景大床房&lt;特惠专享&gt;&lt;双人入住&gt;&lt;双早&gt;&lt;日历房套餐高价值&gt;&lt;新酒店礼盒&gt;</t>
  </si>
  <si>
    <t>曲浩维</t>
  </si>
  <si>
    <t xml:space="preserve">999223398545548	</t>
  </si>
  <si>
    <t>刘映新,胡晓明,金庆河</t>
  </si>
  <si>
    <t xml:space="preserve">999223405239416	</t>
  </si>
  <si>
    <t>商务江景双床房&lt;特惠专享&gt;&lt;双人入住&gt;&lt;双早&gt;&lt;日历房套餐高价值&gt;&lt;新酒店礼盒&gt;</t>
  </si>
  <si>
    <t>吴伟平</t>
  </si>
  <si>
    <t xml:space="preserve">999223405287108	</t>
  </si>
  <si>
    <t>梁莹娜</t>
  </si>
  <si>
    <t xml:space="preserve">999223406110096	</t>
  </si>
  <si>
    <t>彭可兴,彭文兴,彭复兴,彭始兴,彭源兴</t>
  </si>
  <si>
    <t xml:space="preserve">999223407712103	</t>
  </si>
  <si>
    <t>曲湘</t>
  </si>
  <si>
    <t xml:space="preserve">999223412440734	</t>
  </si>
  <si>
    <t>余梅兰</t>
  </si>
  <si>
    <t xml:space="preserve">23420054981	</t>
  </si>
  <si>
    <t xml:space="preserve">999223423300804	</t>
  </si>
  <si>
    <t>朱建龙</t>
  </si>
  <si>
    <t xml:space="preserve">999223423874297	</t>
  </si>
  <si>
    <t>刘洋</t>
  </si>
  <si>
    <t xml:space="preserve">999223084040281	</t>
  </si>
  <si>
    <t>豪华海景客房(至少连住2晚及以上)&lt;双人入住&gt;&lt;内宾&gt;&lt;无早&gt;</t>
  </si>
  <si>
    <t>DAI/HENG</t>
  </si>
  <si>
    <t>CA363230417CNY</t>
  </si>
  <si>
    <t xml:space="preserve">3108977	</t>
  </si>
  <si>
    <t xml:space="preserve">999223146729317	</t>
  </si>
  <si>
    <t>[香港]香港九龙海逸君绰酒店(Harbour Grand Kowloon)(17095949)</t>
  </si>
  <si>
    <t>高级客房(至少连住2晚及以上)&lt;特惠&gt;&lt;双人入住&gt;&lt;内宾&gt;&lt;无早&gt;</t>
  </si>
  <si>
    <t>ZHA/QUAN HAI,Zha/Xiaolong</t>
  </si>
  <si>
    <t xml:space="preserve">3123962	</t>
  </si>
  <si>
    <t xml:space="preserve">999223259125031	</t>
  </si>
  <si>
    <t>[香港]香港憙酒店(Xi Hotel)(25827272)</t>
  </si>
  <si>
    <t>豪华特大床房&lt;双人入住&gt;&lt;内宾&gt;&lt;预付&gt;&lt;无早&gt;</t>
  </si>
  <si>
    <t>ZENG/HANG</t>
  </si>
  <si>
    <t xml:space="preserve">3154324	</t>
  </si>
  <si>
    <t xml:space="preserve">388923455 - 1679206430042658	</t>
  </si>
  <si>
    <t xml:space="preserve">999223362853578	</t>
  </si>
  <si>
    <t>[深圳]深圳皇庭V酒店(9825182)</t>
  </si>
  <si>
    <t>雅致大床房&lt;双人入住&gt;&lt;内宾&gt;&lt;预付&gt;&lt;无早&gt;</t>
  </si>
  <si>
    <t>董琼琳</t>
  </si>
  <si>
    <t xml:space="preserve">3173855	</t>
  </si>
  <si>
    <t xml:space="preserve">999223364023012	</t>
  </si>
  <si>
    <t>ZHONGZHIHONG/ZHONGZHIHONG</t>
  </si>
  <si>
    <t xml:space="preserve">3174221	</t>
  </si>
  <si>
    <t xml:space="preserve">999223371463604	</t>
  </si>
  <si>
    <t>[苏州]苏州日航酒店(10095999)</t>
  </si>
  <si>
    <t>高级双床房&lt;双人入住&gt;&lt;内宾&gt;&lt;预付&gt;&lt;无早&gt;</t>
  </si>
  <si>
    <t>杨洋</t>
  </si>
  <si>
    <t xml:space="preserve">3175324	</t>
  </si>
  <si>
    <t xml:space="preserve">999223376810368	</t>
  </si>
  <si>
    <t>商务城景双床房&lt;特惠专享&gt;&lt;双人入住&gt;&lt;日历房套餐高价值&gt;&lt;双早&gt;&lt;新酒店礼盒&gt;</t>
  </si>
  <si>
    <t>温琪华</t>
  </si>
  <si>
    <t xml:space="preserve">999223378784533	</t>
  </si>
  <si>
    <t>[香港]香港广易商务宾馆(家庭旅馆)(WIDE EVER HOSTEL)(2981749)</t>
  </si>
  <si>
    <t>大床房&lt;特惠专享&gt;&lt;双人入住&gt;&lt;无早&gt;</t>
  </si>
  <si>
    <t>YAN/XINGQI</t>
  </si>
  <si>
    <t xml:space="preserve">3177194	</t>
  </si>
  <si>
    <t xml:space="preserve">acknowledge	</t>
  </si>
  <si>
    <t xml:space="preserve">999223385243431	</t>
  </si>
  <si>
    <t>唐燕</t>
  </si>
  <si>
    <t xml:space="preserve">3178003	</t>
  </si>
  <si>
    <t xml:space="preserve">999223424027206	</t>
  </si>
  <si>
    <t>熊坚,熊爱红,熊启新</t>
  </si>
  <si>
    <t xml:space="preserve">999223424042762	</t>
  </si>
  <si>
    <t>陈豪</t>
  </si>
  <si>
    <t xml:space="preserve">999223430725939	</t>
  </si>
  <si>
    <t xml:space="preserve">999223434524703	</t>
  </si>
  <si>
    <t xml:space="preserve">23438034988	</t>
  </si>
  <si>
    <t>隋晶</t>
  </si>
  <si>
    <t xml:space="preserve">999223443324704	</t>
  </si>
  <si>
    <t>曹学义</t>
  </si>
  <si>
    <t xml:space="preserve">999223449198144	</t>
  </si>
  <si>
    <t>[梅州]梅州麓湖山酒店(67856423)</t>
  </si>
  <si>
    <t>豪华大床房&lt;双人入住&gt;&lt;升级特惠&gt;&lt;双早&gt;&lt;新高价值日历房套餐&gt;&lt;新酒店礼盒&gt;</t>
  </si>
  <si>
    <t>田其军</t>
  </si>
  <si>
    <t xml:space="preserve">2248077	</t>
  </si>
  <si>
    <t>，</t>
  </si>
  <si>
    <t>202303282108300021</t>
  </si>
  <si>
    <t>202303291509220025</t>
  </si>
  <si>
    <t>202303291741200068</t>
  </si>
  <si>
    <t>202303271925100071</t>
  </si>
  <si>
    <t>202303272345590071</t>
  </si>
  <si>
    <t>202303291348260069</t>
  </si>
  <si>
    <t>202303291452510076</t>
  </si>
  <si>
    <t>202303292151240021</t>
  </si>
  <si>
    <t>202303292144230021</t>
  </si>
  <si>
    <t>202303292307030068</t>
  </si>
  <si>
    <t>202303300949130076</t>
  </si>
  <si>
    <t>202303301411110071</t>
  </si>
  <si>
    <t>202303302127060021</t>
  </si>
  <si>
    <t>202303310844180071</t>
  </si>
  <si>
    <t>202303311039070025</t>
  </si>
  <si>
    <t>202303280901170069</t>
  </si>
  <si>
    <t>202303311052040020</t>
  </si>
  <si>
    <t>202303311102340071</t>
  </si>
  <si>
    <t>202303311716070068</t>
  </si>
  <si>
    <t>202303312104100069</t>
  </si>
  <si>
    <t>202304010931020025</t>
  </si>
  <si>
    <t>202304011604120021</t>
  </si>
  <si>
    <t>202304012245010069</t>
  </si>
  <si>
    <t>CNY43947.04</t>
  </si>
  <si>
    <t>房集：i230417101722</t>
  </si>
  <si>
    <t>A230417102446911</t>
  </si>
  <si>
    <t>A230417102604911</t>
  </si>
  <si>
    <t>CNY / HKD 当前参考汇率: 1.141378789</t>
  </si>
  <si>
    <t>总计：43947.04 CNY/
50160.22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</si>
  <si>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</si>
  <si>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</si>
  <si>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</si>
  <si>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</si>
  <si>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</si>
  <si>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</si>
  <si>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</si>
  <si>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</si>
  <si>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</si>
  <si>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</si>
  <si>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</si>
  <si>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</si>
  <si>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</si>
  <si>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</si>
  <si>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</si>
  <si>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</si>
  <si>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</si>
  <si>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</si>
  <si>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</si>
  <si>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2023-03-28</t>
  </si>
  <si>
    <t>3177194</t>
  </si>
  <si>
    <t>香港广易商务宾馆(家庭旅馆)</t>
  </si>
  <si>
    <t>YAN XINGQI</t>
  </si>
  <si>
    <t>2023-04-01</t>
  </si>
  <si>
    <t>2023-04-02</t>
  </si>
  <si>
    <t>退房日周结</t>
  </si>
  <si>
    <t>418.20</t>
  </si>
  <si>
    <t>RMB</t>
  </si>
  <si>
    <t>0</t>
  </si>
  <si>
    <t>0.00</t>
  </si>
  <si>
    <t>携程国内直连(DD)</t>
  </si>
  <si>
    <t>01.011249</t>
  </si>
  <si>
    <t>2023-03-28 08:49:07</t>
  </si>
  <si>
    <t>否</t>
  </si>
  <si>
    <t>汇智国际旅游发展有限公司</t>
  </si>
  <si>
    <t>直采</t>
  </si>
  <si>
    <t>中国</t>
  </si>
  <si>
    <t>2023-03-27</t>
  </si>
  <si>
    <t>3174537</t>
  </si>
  <si>
    <t>香港帝国酒店</t>
  </si>
  <si>
    <t>zhang luoxian</t>
  </si>
  <si>
    <t>2023-03-31</t>
  </si>
  <si>
    <t>816.08</t>
  </si>
  <si>
    <t>2023-03-27 01:27:30</t>
  </si>
  <si>
    <t>直连</t>
  </si>
  <si>
    <t>3174535</t>
  </si>
  <si>
    <t>2023-03-30</t>
  </si>
  <si>
    <t>446.42</t>
  </si>
  <si>
    <t>2023-03-27 01:24:23</t>
  </si>
  <si>
    <t>2023-03-26</t>
  </si>
  <si>
    <t>3174221</t>
  </si>
  <si>
    <t>香港九龙海逸君绰酒店</t>
  </si>
  <si>
    <t>ZHONGZHIHONG ZHONGZHIHONG</t>
  </si>
  <si>
    <t>2448.00</t>
  </si>
  <si>
    <t>2023-03-27 21:43:31</t>
  </si>
  <si>
    <t>3173855</t>
  </si>
  <si>
    <t>深圳皇庭V酒店</t>
  </si>
  <si>
    <t>830.22</t>
  </si>
  <si>
    <t>2023-03-26 19:38:15</t>
  </si>
  <si>
    <t>2023-03-22</t>
  </si>
  <si>
    <t>3163793</t>
  </si>
  <si>
    <t>香港港岛海逸君绰酒店</t>
  </si>
  <si>
    <t>WANG DIANTIAN,HUO LIANG</t>
  </si>
  <si>
    <t>5125.00</t>
  </si>
  <si>
    <t>2023-03-23 23:09:04</t>
  </si>
  <si>
    <t>2023-03-19</t>
  </si>
  <si>
    <t>3154324</t>
  </si>
  <si>
    <t>香港憙酒店</t>
  </si>
  <si>
    <t>ZENG HANG</t>
  </si>
  <si>
    <t>1059.22</t>
  </si>
  <si>
    <t>2023-03-19 14:13:53</t>
  </si>
  <si>
    <t>2023-03-12</t>
  </si>
  <si>
    <t>3123962</t>
  </si>
  <si>
    <t>ZHA QUAN HAI,Zha Xiaolong</t>
  </si>
  <si>
    <t>5040.00</t>
  </si>
  <si>
    <t>2023-03-12 17:14:46</t>
  </si>
  <si>
    <t>2023-03-08</t>
  </si>
  <si>
    <t>3108977</t>
  </si>
  <si>
    <t>DAI HENG</t>
  </si>
  <si>
    <t>14377.00</t>
  </si>
  <si>
    <t>2023-03-09 22:19:50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</si>
</sst>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22" fontId="3" fillId="0" borderId="0" xfId="0" applyNumberFormat="1" applyFont="1" applyFill="1" applyAlignmen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14</xdr:col>
      <xdr:colOff>358140</xdr:colOff>
      <xdr:row>73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74720"/>
          <a:ext cx="9601200" cy="5013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topLeftCell="A19" workbookViewId="0">
      <selection activeCell="A1" sqref="$A1:$XFD1"/>
    </sheetView>
  </sheetViews>
  <sheetFormatPr defaultColWidth="9" defaultRowHeight="14.4"/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45012</v>
      </c>
      <c r="G2" s="6">
        <v>45016</v>
      </c>
      <c r="H2" s="4">
        <v>1</v>
      </c>
      <c r="I2" s="4">
        <v>4</v>
      </c>
      <c r="J2" s="4">
        <v>4</v>
      </c>
      <c r="K2" s="4" t="s">
        <v>30</v>
      </c>
      <c r="L2" s="4">
        <v>5125</v>
      </c>
      <c r="M2" s="4">
        <v>5125</v>
      </c>
      <c r="N2" s="4" t="s">
        <v>31</v>
      </c>
      <c r="O2" s="4" t="s">
        <v>32</v>
      </c>
      <c r="P2" s="4" t="s">
        <v>33</v>
      </c>
      <c r="Q2" s="4">
        <v>0</v>
      </c>
      <c r="R2" s="10">
        <v>45007</v>
      </c>
      <c r="S2" s="6">
        <v>45031</v>
      </c>
      <c r="T2" s="4" t="s">
        <v>34</v>
      </c>
      <c r="U2" s="4">
        <v>5125</v>
      </c>
      <c r="V2" s="4">
        <v>0</v>
      </c>
      <c r="W2" s="4">
        <v>0</v>
      </c>
      <c r="X2" s="4" t="s">
        <v>35</v>
      </c>
      <c r="Y2" s="4" t="s">
        <v>36</v>
      </c>
    </row>
    <row r="3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45015</v>
      </c>
      <c r="G3" s="6">
        <v>45016</v>
      </c>
      <c r="H3" s="4">
        <v>1</v>
      </c>
      <c r="I3" s="4">
        <v>1</v>
      </c>
      <c r="J3" s="4">
        <v>1</v>
      </c>
      <c r="K3" s="4" t="s">
        <v>30</v>
      </c>
      <c r="L3" s="4">
        <v>446.42</v>
      </c>
      <c r="M3" s="4">
        <v>446.42</v>
      </c>
      <c r="N3" s="4" t="s">
        <v>40</v>
      </c>
      <c r="O3" s="4" t="s">
        <v>32</v>
      </c>
      <c r="P3" s="4" t="s">
        <v>33</v>
      </c>
      <c r="Q3" s="4">
        <v>0</v>
      </c>
      <c r="R3" s="10">
        <v>45012.0000115741</v>
      </c>
      <c r="S3" s="6">
        <v>45031</v>
      </c>
      <c r="T3" s="4" t="s">
        <v>34</v>
      </c>
      <c r="U3" s="4">
        <v>446.42</v>
      </c>
      <c r="V3" s="4">
        <v>0</v>
      </c>
      <c r="W3" s="4">
        <v>0</v>
      </c>
      <c r="X3" s="4" t="s">
        <v>41</v>
      </c>
      <c r="Y3" s="4" t="s">
        <v>42</v>
      </c>
    </row>
    <row r="4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45014</v>
      </c>
      <c r="G4" s="6">
        <v>45016</v>
      </c>
      <c r="H4" s="4">
        <v>1</v>
      </c>
      <c r="I4" s="4">
        <v>2</v>
      </c>
      <c r="J4" s="4">
        <v>2</v>
      </c>
      <c r="K4" s="4" t="s">
        <v>30</v>
      </c>
      <c r="L4" s="4">
        <v>2403.8</v>
      </c>
      <c r="M4" s="4">
        <v>2403.8</v>
      </c>
      <c r="N4" s="4" t="s">
        <v>46</v>
      </c>
      <c r="O4" s="4" t="s">
        <v>32</v>
      </c>
      <c r="P4" s="4" t="s">
        <v>33</v>
      </c>
      <c r="Q4" s="4">
        <v>0</v>
      </c>
      <c r="R4" s="10">
        <v>45013</v>
      </c>
      <c r="S4" s="6">
        <v>45031</v>
      </c>
      <c r="T4" s="4" t="s">
        <v>34</v>
      </c>
      <c r="U4" s="4">
        <v>2403.8</v>
      </c>
      <c r="V4" s="4">
        <v>0</v>
      </c>
      <c r="W4" s="4">
        <v>0</v>
      </c>
      <c r="X4" s="4" t="s">
        <v>47</v>
      </c>
      <c r="Y4" s="4" t="s">
        <v>36</v>
      </c>
    </row>
    <row r="5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45014</v>
      </c>
      <c r="G5" s="6">
        <v>45016</v>
      </c>
      <c r="H5" s="4">
        <v>1</v>
      </c>
      <c r="I5" s="4">
        <v>2</v>
      </c>
      <c r="J5" s="4">
        <v>2</v>
      </c>
      <c r="K5" s="4" t="s">
        <v>30</v>
      </c>
      <c r="L5" s="4">
        <v>-2403.8</v>
      </c>
      <c r="M5" s="4">
        <v>-2403.8</v>
      </c>
      <c r="N5" s="4" t="s">
        <v>46</v>
      </c>
      <c r="O5" s="4" t="s">
        <v>32</v>
      </c>
      <c r="P5" s="4" t="s">
        <v>33</v>
      </c>
      <c r="Q5" s="4">
        <v>0</v>
      </c>
      <c r="R5" s="10">
        <v>45013</v>
      </c>
      <c r="S5" s="6">
        <v>45031</v>
      </c>
      <c r="T5" s="4" t="s">
        <v>34</v>
      </c>
      <c r="U5" s="4">
        <v>-2403.8</v>
      </c>
      <c r="V5" s="4">
        <v>0</v>
      </c>
      <c r="W5" s="4">
        <v>0</v>
      </c>
      <c r="X5" s="4" t="s">
        <v>47</v>
      </c>
      <c r="Y5" s="4" t="s">
        <v>36</v>
      </c>
    </row>
    <row r="6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45015</v>
      </c>
      <c r="G6" s="6">
        <v>45016</v>
      </c>
      <c r="H6" s="4">
        <v>1</v>
      </c>
      <c r="I6" s="4">
        <v>1</v>
      </c>
      <c r="J6" s="4">
        <v>1</v>
      </c>
      <c r="K6" s="4" t="s">
        <v>30</v>
      </c>
      <c r="L6" s="4">
        <v>329</v>
      </c>
      <c r="M6" s="4">
        <v>329</v>
      </c>
      <c r="N6" s="4" t="s">
        <v>52</v>
      </c>
      <c r="O6" s="4" t="s">
        <v>32</v>
      </c>
      <c r="P6" s="4" t="s">
        <v>33</v>
      </c>
      <c r="Q6" s="4">
        <v>0</v>
      </c>
      <c r="R6" s="10">
        <v>45013</v>
      </c>
      <c r="S6" s="6">
        <v>45031</v>
      </c>
      <c r="T6" s="4" t="s">
        <v>34</v>
      </c>
      <c r="U6" s="4">
        <v>329</v>
      </c>
      <c r="V6" s="4">
        <v>0</v>
      </c>
      <c r="W6" s="4">
        <v>0</v>
      </c>
      <c r="X6" s="4" t="s">
        <v>36</v>
      </c>
      <c r="Y6" s="4" t="s">
        <v>36</v>
      </c>
    </row>
    <row r="7" spans="1:25">
      <c r="A7" s="4" t="s">
        <v>53</v>
      </c>
      <c r="B7" s="4" t="s">
        <v>26</v>
      </c>
      <c r="C7" s="4" t="s">
        <v>27</v>
      </c>
      <c r="D7" s="4" t="s">
        <v>50</v>
      </c>
      <c r="E7" s="4" t="s">
        <v>54</v>
      </c>
      <c r="F7" s="6">
        <v>45014</v>
      </c>
      <c r="G7" s="6">
        <v>45016</v>
      </c>
      <c r="H7" s="4">
        <v>1</v>
      </c>
      <c r="I7" s="4">
        <v>2</v>
      </c>
      <c r="J7" s="4">
        <v>2</v>
      </c>
      <c r="K7" s="4" t="s">
        <v>30</v>
      </c>
      <c r="L7" s="4">
        <v>658</v>
      </c>
      <c r="M7" s="4">
        <v>658</v>
      </c>
      <c r="N7" s="4" t="s">
        <v>55</v>
      </c>
      <c r="O7" s="4" t="s">
        <v>32</v>
      </c>
      <c r="P7" s="4" t="s">
        <v>33</v>
      </c>
      <c r="Q7" s="4">
        <v>0</v>
      </c>
      <c r="R7" s="10">
        <v>45014</v>
      </c>
      <c r="S7" s="6">
        <v>45031</v>
      </c>
      <c r="T7" s="4" t="s">
        <v>34</v>
      </c>
      <c r="U7" s="4">
        <v>658</v>
      </c>
      <c r="V7" s="4">
        <v>0</v>
      </c>
      <c r="W7" s="4">
        <v>0</v>
      </c>
      <c r="X7" s="4" t="s">
        <v>36</v>
      </c>
      <c r="Y7" s="4" t="s">
        <v>36</v>
      </c>
    </row>
    <row r="8" spans="1:25">
      <c r="A8" s="4" t="s">
        <v>56</v>
      </c>
      <c r="B8" s="4" t="s">
        <v>26</v>
      </c>
      <c r="C8" s="4" t="s">
        <v>27</v>
      </c>
      <c r="D8" s="4" t="s">
        <v>50</v>
      </c>
      <c r="E8" s="4" t="s">
        <v>54</v>
      </c>
      <c r="F8" s="6">
        <v>45015</v>
      </c>
      <c r="G8" s="6">
        <v>45016</v>
      </c>
      <c r="H8" s="4">
        <v>1</v>
      </c>
      <c r="I8" s="4">
        <v>1</v>
      </c>
      <c r="J8" s="4">
        <v>1</v>
      </c>
      <c r="K8" s="4" t="s">
        <v>30</v>
      </c>
      <c r="L8" s="4">
        <v>329</v>
      </c>
      <c r="M8" s="4">
        <v>329</v>
      </c>
      <c r="N8" s="4" t="s">
        <v>57</v>
      </c>
      <c r="O8" s="4" t="s">
        <v>32</v>
      </c>
      <c r="P8" s="4" t="s">
        <v>33</v>
      </c>
      <c r="Q8" s="4">
        <v>0</v>
      </c>
      <c r="R8" s="10">
        <v>45014</v>
      </c>
      <c r="S8" s="6">
        <v>45031</v>
      </c>
      <c r="T8" s="4" t="s">
        <v>34</v>
      </c>
      <c r="U8" s="4">
        <v>329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45016</v>
      </c>
      <c r="G9" s="6">
        <v>45017</v>
      </c>
      <c r="H9" s="4">
        <v>1</v>
      </c>
      <c r="I9" s="4">
        <v>1</v>
      </c>
      <c r="J9" s="4">
        <v>1</v>
      </c>
      <c r="K9" s="4" t="s">
        <v>30</v>
      </c>
      <c r="L9" s="4">
        <v>582.77</v>
      </c>
      <c r="M9" s="4">
        <v>582.77</v>
      </c>
      <c r="N9" s="4" t="s">
        <v>61</v>
      </c>
      <c r="O9" s="4" t="s">
        <v>62</v>
      </c>
      <c r="P9" s="4" t="s">
        <v>33</v>
      </c>
      <c r="Q9" s="4">
        <v>0</v>
      </c>
      <c r="R9" s="10">
        <v>45010</v>
      </c>
      <c r="S9" s="6">
        <v>45032</v>
      </c>
      <c r="T9" s="4" t="s">
        <v>34</v>
      </c>
      <c r="U9" s="4">
        <v>582.77</v>
      </c>
      <c r="V9" s="4">
        <v>0</v>
      </c>
      <c r="W9" s="4">
        <v>0</v>
      </c>
      <c r="X9" s="4" t="s">
        <v>63</v>
      </c>
      <c r="Y9" s="4" t="s">
        <v>36</v>
      </c>
    </row>
    <row r="10" s="4" customFormat="1" spans="1:25">
      <c r="A10" s="4" t="s">
        <v>58</v>
      </c>
      <c r="B10" s="4" t="s">
        <v>26</v>
      </c>
      <c r="C10" s="4" t="s">
        <v>48</v>
      </c>
      <c r="D10" s="4" t="s">
        <v>59</v>
      </c>
      <c r="E10" s="4" t="s">
        <v>60</v>
      </c>
      <c r="F10" s="6">
        <v>45016</v>
      </c>
      <c r="G10" s="6">
        <v>45017</v>
      </c>
      <c r="H10" s="4">
        <v>1</v>
      </c>
      <c r="I10" s="4">
        <v>1</v>
      </c>
      <c r="J10" s="4">
        <v>1</v>
      </c>
      <c r="K10" s="4" t="s">
        <v>30</v>
      </c>
      <c r="L10" s="4">
        <v>-582.77</v>
      </c>
      <c r="M10" s="4">
        <v>-582.77</v>
      </c>
      <c r="N10" s="4" t="s">
        <v>61</v>
      </c>
      <c r="O10" s="4" t="s">
        <v>62</v>
      </c>
      <c r="P10" s="4" t="s">
        <v>33</v>
      </c>
      <c r="Q10" s="4">
        <v>0</v>
      </c>
      <c r="R10" s="10">
        <v>45010</v>
      </c>
      <c r="S10" s="6">
        <v>45032</v>
      </c>
      <c r="T10" s="4" t="s">
        <v>34</v>
      </c>
      <c r="U10" s="4">
        <v>-582.77</v>
      </c>
      <c r="V10" s="4">
        <v>0</v>
      </c>
      <c r="W10" s="4">
        <v>0</v>
      </c>
      <c r="X10" s="4" t="s">
        <v>63</v>
      </c>
      <c r="Y10" s="4" t="s">
        <v>36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38</v>
      </c>
      <c r="E11" s="4" t="s">
        <v>39</v>
      </c>
      <c r="F11" s="6">
        <v>45016</v>
      </c>
      <c r="G11" s="6">
        <v>45017</v>
      </c>
      <c r="H11" s="4">
        <v>1</v>
      </c>
      <c r="I11" s="4">
        <v>1</v>
      </c>
      <c r="J11" s="4">
        <v>1</v>
      </c>
      <c r="K11" s="4" t="s">
        <v>30</v>
      </c>
      <c r="L11" s="4">
        <v>816.08</v>
      </c>
      <c r="M11" s="4">
        <v>816.08</v>
      </c>
      <c r="N11" s="4" t="s">
        <v>40</v>
      </c>
      <c r="O11" s="4" t="s">
        <v>62</v>
      </c>
      <c r="P11" s="4" t="s">
        <v>33</v>
      </c>
      <c r="Q11" s="4">
        <v>0</v>
      </c>
      <c r="R11" s="10">
        <v>45012.0000115741</v>
      </c>
      <c r="S11" s="6">
        <v>45032</v>
      </c>
      <c r="T11" s="4" t="s">
        <v>34</v>
      </c>
      <c r="U11" s="4">
        <v>816.08</v>
      </c>
      <c r="V11" s="4">
        <v>0</v>
      </c>
      <c r="W11" s="4">
        <v>0</v>
      </c>
      <c r="X11" s="4" t="s">
        <v>65</v>
      </c>
      <c r="Y11" s="4" t="s">
        <v>66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50</v>
      </c>
      <c r="E12" s="4" t="s">
        <v>54</v>
      </c>
      <c r="F12" s="6">
        <v>45013</v>
      </c>
      <c r="G12" s="6">
        <v>45017</v>
      </c>
      <c r="H12" s="4">
        <v>1</v>
      </c>
      <c r="I12" s="4">
        <v>4</v>
      </c>
      <c r="J12" s="4">
        <v>4</v>
      </c>
      <c r="K12" s="4" t="s">
        <v>30</v>
      </c>
      <c r="L12" s="4">
        <v>1316</v>
      </c>
      <c r="M12" s="4">
        <v>1316</v>
      </c>
      <c r="N12" s="4" t="s">
        <v>68</v>
      </c>
      <c r="O12" s="4" t="s">
        <v>62</v>
      </c>
      <c r="P12" s="4" t="s">
        <v>33</v>
      </c>
      <c r="Q12" s="4">
        <v>0</v>
      </c>
      <c r="R12" s="10">
        <v>45012</v>
      </c>
      <c r="S12" s="6">
        <v>45032</v>
      </c>
      <c r="T12" s="4" t="s">
        <v>34</v>
      </c>
      <c r="U12" s="4">
        <v>1316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50</v>
      </c>
      <c r="E13" s="4" t="s">
        <v>51</v>
      </c>
      <c r="F13" s="6">
        <v>45016</v>
      </c>
      <c r="G13" s="6">
        <v>45017</v>
      </c>
      <c r="H13" s="4">
        <v>1</v>
      </c>
      <c r="I13" s="4">
        <v>1</v>
      </c>
      <c r="J13" s="4">
        <v>1</v>
      </c>
      <c r="K13" s="4" t="s">
        <v>30</v>
      </c>
      <c r="L13" s="4">
        <v>329</v>
      </c>
      <c r="M13" s="4">
        <v>329</v>
      </c>
      <c r="N13" s="4" t="s">
        <v>70</v>
      </c>
      <c r="O13" s="4" t="s">
        <v>62</v>
      </c>
      <c r="P13" s="4" t="s">
        <v>33</v>
      </c>
      <c r="Q13" s="4">
        <v>0</v>
      </c>
      <c r="R13" s="10">
        <v>45012</v>
      </c>
      <c r="S13" s="6">
        <v>45032</v>
      </c>
      <c r="T13" s="4" t="s">
        <v>34</v>
      </c>
      <c r="U13" s="4">
        <v>329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71</v>
      </c>
      <c r="B14" s="4" t="s">
        <v>26</v>
      </c>
      <c r="C14" s="4" t="s">
        <v>27</v>
      </c>
      <c r="D14" s="4" t="s">
        <v>50</v>
      </c>
      <c r="E14" s="4" t="s">
        <v>72</v>
      </c>
      <c r="F14" s="6">
        <v>45016</v>
      </c>
      <c r="G14" s="6">
        <v>45017</v>
      </c>
      <c r="H14" s="4">
        <v>1</v>
      </c>
      <c r="I14" s="4">
        <v>1</v>
      </c>
      <c r="J14" s="4">
        <v>1</v>
      </c>
      <c r="K14" s="4" t="s">
        <v>30</v>
      </c>
      <c r="L14" s="4">
        <v>355.6</v>
      </c>
      <c r="M14" s="4">
        <v>355.6</v>
      </c>
      <c r="N14" s="4" t="s">
        <v>73</v>
      </c>
      <c r="O14" s="4" t="s">
        <v>62</v>
      </c>
      <c r="P14" s="4" t="s">
        <v>33</v>
      </c>
      <c r="Q14" s="4">
        <v>0</v>
      </c>
      <c r="R14" s="10">
        <v>45014</v>
      </c>
      <c r="S14" s="6">
        <v>45032</v>
      </c>
      <c r="T14" s="4" t="s">
        <v>34</v>
      </c>
      <c r="U14" s="4">
        <v>355.6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74</v>
      </c>
      <c r="B15" s="4" t="s">
        <v>26</v>
      </c>
      <c r="C15" s="4" t="s">
        <v>27</v>
      </c>
      <c r="D15" s="4" t="s">
        <v>50</v>
      </c>
      <c r="E15" s="4" t="s">
        <v>54</v>
      </c>
      <c r="F15" s="6">
        <v>45016</v>
      </c>
      <c r="G15" s="6">
        <v>45017</v>
      </c>
      <c r="H15" s="4">
        <v>3</v>
      </c>
      <c r="I15" s="4">
        <v>1</v>
      </c>
      <c r="J15" s="4">
        <v>3</v>
      </c>
      <c r="K15" s="4" t="s">
        <v>30</v>
      </c>
      <c r="L15" s="4">
        <v>987</v>
      </c>
      <c r="M15" s="4">
        <v>987</v>
      </c>
      <c r="N15" s="4" t="s">
        <v>75</v>
      </c>
      <c r="O15" s="4" t="s">
        <v>62</v>
      </c>
      <c r="P15" s="4" t="s">
        <v>33</v>
      </c>
      <c r="Q15" s="4">
        <v>0</v>
      </c>
      <c r="R15" s="10">
        <v>45014</v>
      </c>
      <c r="S15" s="6">
        <v>45032</v>
      </c>
      <c r="T15" s="4" t="s">
        <v>34</v>
      </c>
      <c r="U15" s="4">
        <v>987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76</v>
      </c>
      <c r="B16" s="4" t="s">
        <v>26</v>
      </c>
      <c r="C16" s="4" t="s">
        <v>27</v>
      </c>
      <c r="D16" s="4" t="s">
        <v>50</v>
      </c>
      <c r="E16" s="4" t="s">
        <v>77</v>
      </c>
      <c r="F16" s="6">
        <v>45016</v>
      </c>
      <c r="G16" s="6">
        <v>45017</v>
      </c>
      <c r="H16" s="4">
        <v>1</v>
      </c>
      <c r="I16" s="4">
        <v>1</v>
      </c>
      <c r="J16" s="4">
        <v>1</v>
      </c>
      <c r="K16" s="4" t="s">
        <v>30</v>
      </c>
      <c r="L16" s="4">
        <v>355.6</v>
      </c>
      <c r="M16" s="4">
        <v>355.6</v>
      </c>
      <c r="N16" s="4" t="s">
        <v>78</v>
      </c>
      <c r="O16" s="4" t="s">
        <v>62</v>
      </c>
      <c r="P16" s="4" t="s">
        <v>33</v>
      </c>
      <c r="Q16" s="4">
        <v>0</v>
      </c>
      <c r="R16" s="10">
        <v>45014</v>
      </c>
      <c r="S16" s="6">
        <v>45032</v>
      </c>
      <c r="T16" s="4" t="s">
        <v>34</v>
      </c>
      <c r="U16" s="4">
        <v>355.6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79</v>
      </c>
      <c r="B17" s="4" t="s">
        <v>26</v>
      </c>
      <c r="C17" s="4" t="s">
        <v>27</v>
      </c>
      <c r="D17" s="4" t="s">
        <v>50</v>
      </c>
      <c r="E17" s="4" t="s">
        <v>51</v>
      </c>
      <c r="F17" s="6">
        <v>45016</v>
      </c>
      <c r="G17" s="6">
        <v>45017</v>
      </c>
      <c r="H17" s="4">
        <v>1</v>
      </c>
      <c r="I17" s="4">
        <v>1</v>
      </c>
      <c r="J17" s="4">
        <v>1</v>
      </c>
      <c r="K17" s="4" t="s">
        <v>30</v>
      </c>
      <c r="L17" s="4">
        <v>352.5</v>
      </c>
      <c r="M17" s="4">
        <v>352.5</v>
      </c>
      <c r="N17" s="4" t="s">
        <v>80</v>
      </c>
      <c r="O17" s="4" t="s">
        <v>62</v>
      </c>
      <c r="P17" s="4" t="s">
        <v>33</v>
      </c>
      <c r="Q17" s="4">
        <v>0</v>
      </c>
      <c r="R17" s="10">
        <v>45014</v>
      </c>
      <c r="S17" s="6">
        <v>45032</v>
      </c>
      <c r="T17" s="4" t="s">
        <v>34</v>
      </c>
      <c r="U17" s="4">
        <v>352.5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81</v>
      </c>
      <c r="B18" s="4" t="s">
        <v>26</v>
      </c>
      <c r="C18" s="4" t="s">
        <v>27</v>
      </c>
      <c r="D18" s="4" t="s">
        <v>50</v>
      </c>
      <c r="E18" s="4" t="s">
        <v>77</v>
      </c>
      <c r="F18" s="6">
        <v>45016</v>
      </c>
      <c r="G18" s="6">
        <v>45017</v>
      </c>
      <c r="H18" s="4">
        <v>5</v>
      </c>
      <c r="I18" s="4">
        <v>1</v>
      </c>
      <c r="J18" s="4">
        <v>5</v>
      </c>
      <c r="K18" s="4" t="s">
        <v>30</v>
      </c>
      <c r="L18" s="4">
        <v>1778</v>
      </c>
      <c r="M18" s="4">
        <v>1778</v>
      </c>
      <c r="N18" s="4" t="s">
        <v>82</v>
      </c>
      <c r="O18" s="4" t="s">
        <v>62</v>
      </c>
      <c r="P18" s="4" t="s">
        <v>33</v>
      </c>
      <c r="Q18" s="4">
        <v>0</v>
      </c>
      <c r="R18" s="10">
        <v>45014</v>
      </c>
      <c r="S18" s="6">
        <v>45032</v>
      </c>
      <c r="T18" s="4" t="s">
        <v>34</v>
      </c>
      <c r="U18" s="4">
        <v>1778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83</v>
      </c>
      <c r="B19" s="4" t="s">
        <v>26</v>
      </c>
      <c r="C19" s="4" t="s">
        <v>27</v>
      </c>
      <c r="D19" s="4" t="s">
        <v>50</v>
      </c>
      <c r="E19" s="4" t="s">
        <v>72</v>
      </c>
      <c r="F19" s="6">
        <v>45016</v>
      </c>
      <c r="G19" s="6">
        <v>45017</v>
      </c>
      <c r="H19" s="4">
        <v>1</v>
      </c>
      <c r="I19" s="4">
        <v>1</v>
      </c>
      <c r="J19" s="4">
        <v>1</v>
      </c>
      <c r="K19" s="4" t="s">
        <v>30</v>
      </c>
      <c r="L19" s="4">
        <v>355.6</v>
      </c>
      <c r="M19" s="4">
        <v>355.6</v>
      </c>
      <c r="N19" s="4" t="s">
        <v>84</v>
      </c>
      <c r="O19" s="4" t="s">
        <v>62</v>
      </c>
      <c r="P19" s="4" t="s">
        <v>33</v>
      </c>
      <c r="Q19" s="4">
        <v>0</v>
      </c>
      <c r="R19" s="10">
        <v>45015</v>
      </c>
      <c r="S19" s="6">
        <v>45032</v>
      </c>
      <c r="T19" s="4" t="s">
        <v>34</v>
      </c>
      <c r="U19" s="4">
        <v>355.6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85</v>
      </c>
      <c r="B20" s="4" t="s">
        <v>26</v>
      </c>
      <c r="C20" s="4" t="s">
        <v>27</v>
      </c>
      <c r="D20" s="4" t="s">
        <v>50</v>
      </c>
      <c r="E20" s="4" t="s">
        <v>54</v>
      </c>
      <c r="F20" s="6">
        <v>45016</v>
      </c>
      <c r="G20" s="6">
        <v>45017</v>
      </c>
      <c r="H20" s="4">
        <v>1</v>
      </c>
      <c r="I20" s="4">
        <v>1</v>
      </c>
      <c r="J20" s="4">
        <v>1</v>
      </c>
      <c r="K20" s="4" t="s">
        <v>30</v>
      </c>
      <c r="L20" s="4">
        <v>329</v>
      </c>
      <c r="M20" s="4">
        <v>329</v>
      </c>
      <c r="N20" s="4" t="s">
        <v>86</v>
      </c>
      <c r="O20" s="4" t="s">
        <v>62</v>
      </c>
      <c r="P20" s="4" t="s">
        <v>33</v>
      </c>
      <c r="Q20" s="4">
        <v>0</v>
      </c>
      <c r="R20" s="10">
        <v>45015</v>
      </c>
      <c r="S20" s="6">
        <v>45032</v>
      </c>
      <c r="T20" s="4" t="s">
        <v>34</v>
      </c>
      <c r="U20" s="4">
        <v>329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87</v>
      </c>
      <c r="B21" s="4" t="s">
        <v>26</v>
      </c>
      <c r="C21" s="4" t="s">
        <v>27</v>
      </c>
      <c r="D21" s="4" t="s">
        <v>50</v>
      </c>
      <c r="E21" s="4" t="s">
        <v>54</v>
      </c>
      <c r="F21" s="6">
        <v>45016</v>
      </c>
      <c r="G21" s="6">
        <v>45017</v>
      </c>
      <c r="H21" s="4">
        <v>1</v>
      </c>
      <c r="I21" s="4">
        <v>1</v>
      </c>
      <c r="J21" s="4">
        <v>1</v>
      </c>
      <c r="K21" s="4" t="s">
        <v>30</v>
      </c>
      <c r="L21" s="4">
        <v>329</v>
      </c>
      <c r="M21" s="4">
        <v>329</v>
      </c>
      <c r="N21" s="4" t="s">
        <v>55</v>
      </c>
      <c r="O21" s="4" t="s">
        <v>62</v>
      </c>
      <c r="P21" s="4" t="s">
        <v>33</v>
      </c>
      <c r="Q21" s="4">
        <v>0</v>
      </c>
      <c r="R21" s="10">
        <v>45015.0000115741</v>
      </c>
      <c r="S21" s="6">
        <v>45032</v>
      </c>
      <c r="T21" s="4" t="s">
        <v>34</v>
      </c>
      <c r="U21" s="4">
        <v>329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88</v>
      </c>
      <c r="B22" s="4" t="s">
        <v>26</v>
      </c>
      <c r="C22" s="4" t="s">
        <v>27</v>
      </c>
      <c r="D22" s="4" t="s">
        <v>50</v>
      </c>
      <c r="E22" s="4" t="s">
        <v>72</v>
      </c>
      <c r="F22" s="6">
        <v>45016</v>
      </c>
      <c r="G22" s="6">
        <v>45017</v>
      </c>
      <c r="H22" s="4">
        <v>1</v>
      </c>
      <c r="I22" s="4">
        <v>1</v>
      </c>
      <c r="J22" s="4">
        <v>1</v>
      </c>
      <c r="K22" s="4" t="s">
        <v>30</v>
      </c>
      <c r="L22" s="4">
        <v>355.6</v>
      </c>
      <c r="M22" s="4">
        <v>355.6</v>
      </c>
      <c r="N22" s="4" t="s">
        <v>89</v>
      </c>
      <c r="O22" s="4" t="s">
        <v>62</v>
      </c>
      <c r="P22" s="4" t="s">
        <v>33</v>
      </c>
      <c r="Q22" s="4">
        <v>0</v>
      </c>
      <c r="R22" s="10">
        <v>45016</v>
      </c>
      <c r="S22" s="6">
        <v>45032</v>
      </c>
      <c r="T22" s="4" t="s">
        <v>34</v>
      </c>
      <c r="U22" s="4">
        <v>355.6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90</v>
      </c>
      <c r="B23" s="4" t="s">
        <v>26</v>
      </c>
      <c r="C23" s="4" t="s">
        <v>27</v>
      </c>
      <c r="D23" s="4" t="s">
        <v>50</v>
      </c>
      <c r="E23" s="4" t="s">
        <v>54</v>
      </c>
      <c r="F23" s="6">
        <v>45016</v>
      </c>
      <c r="G23" s="6">
        <v>45017</v>
      </c>
      <c r="H23" s="4">
        <v>1</v>
      </c>
      <c r="I23" s="4">
        <v>1</v>
      </c>
      <c r="J23" s="4">
        <v>1</v>
      </c>
      <c r="K23" s="4" t="s">
        <v>30</v>
      </c>
      <c r="L23" s="4">
        <v>329</v>
      </c>
      <c r="M23" s="4">
        <v>329</v>
      </c>
      <c r="N23" s="4" t="s">
        <v>91</v>
      </c>
      <c r="O23" s="4" t="s">
        <v>62</v>
      </c>
      <c r="P23" s="4" t="s">
        <v>33</v>
      </c>
      <c r="Q23" s="4">
        <v>0</v>
      </c>
      <c r="R23" s="10">
        <v>45016</v>
      </c>
      <c r="S23" s="6">
        <v>45032</v>
      </c>
      <c r="T23" s="4" t="s">
        <v>34</v>
      </c>
      <c r="U23" s="4">
        <v>329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92</v>
      </c>
      <c r="B24" s="4" t="s">
        <v>26</v>
      </c>
      <c r="C24" s="4" t="s">
        <v>27</v>
      </c>
      <c r="D24" s="4" t="s">
        <v>28</v>
      </c>
      <c r="E24" s="4" t="s">
        <v>93</v>
      </c>
      <c r="F24" s="6">
        <v>45007</v>
      </c>
      <c r="G24" s="6">
        <v>45018</v>
      </c>
      <c r="H24" s="4">
        <v>1</v>
      </c>
      <c r="I24" s="4">
        <v>11</v>
      </c>
      <c r="J24" s="4">
        <v>11</v>
      </c>
      <c r="K24" s="4" t="s">
        <v>30</v>
      </c>
      <c r="L24" s="4">
        <v>14377</v>
      </c>
      <c r="M24" s="4">
        <v>14377</v>
      </c>
      <c r="N24" s="4" t="s">
        <v>94</v>
      </c>
      <c r="O24" s="4" t="s">
        <v>95</v>
      </c>
      <c r="P24" s="4" t="s">
        <v>33</v>
      </c>
      <c r="Q24" s="4">
        <v>0</v>
      </c>
      <c r="R24" s="10">
        <v>44993</v>
      </c>
      <c r="S24" s="6">
        <v>45033</v>
      </c>
      <c r="T24" s="4" t="s">
        <v>34</v>
      </c>
      <c r="U24" s="4">
        <v>14377</v>
      </c>
      <c r="V24" s="4">
        <v>0</v>
      </c>
      <c r="W24" s="4">
        <v>0</v>
      </c>
      <c r="X24" s="4" t="s">
        <v>96</v>
      </c>
      <c r="Y24" s="4" t="s">
        <v>36</v>
      </c>
    </row>
    <row r="25" s="4" customFormat="1" spans="1:25">
      <c r="A25" s="4" t="s">
        <v>97</v>
      </c>
      <c r="B25" s="4" t="s">
        <v>26</v>
      </c>
      <c r="C25" s="4" t="s">
        <v>27</v>
      </c>
      <c r="D25" s="4" t="s">
        <v>98</v>
      </c>
      <c r="E25" s="4" t="s">
        <v>99</v>
      </c>
      <c r="F25" s="6">
        <v>45016</v>
      </c>
      <c r="G25" s="6">
        <v>45018</v>
      </c>
      <c r="H25" s="4">
        <v>2</v>
      </c>
      <c r="I25" s="4">
        <v>2</v>
      </c>
      <c r="J25" s="4">
        <v>4</v>
      </c>
      <c r="K25" s="4" t="s">
        <v>30</v>
      </c>
      <c r="L25" s="4">
        <v>5040</v>
      </c>
      <c r="M25" s="4">
        <v>5040</v>
      </c>
      <c r="N25" s="4" t="s">
        <v>100</v>
      </c>
      <c r="O25" s="4" t="s">
        <v>95</v>
      </c>
      <c r="P25" s="4" t="s">
        <v>33</v>
      </c>
      <c r="Q25" s="4">
        <v>0</v>
      </c>
      <c r="R25" s="10">
        <v>44997</v>
      </c>
      <c r="S25" s="6">
        <v>45033</v>
      </c>
      <c r="T25" s="4" t="s">
        <v>34</v>
      </c>
      <c r="U25" s="4">
        <v>5040</v>
      </c>
      <c r="V25" s="4">
        <v>0</v>
      </c>
      <c r="W25" s="4">
        <v>0</v>
      </c>
      <c r="X25" s="4" t="s">
        <v>101</v>
      </c>
      <c r="Y25" s="4" t="s">
        <v>36</v>
      </c>
    </row>
    <row r="26" s="4" customFormat="1" spans="1:25">
      <c r="A26" s="4" t="s">
        <v>102</v>
      </c>
      <c r="B26" s="4" t="s">
        <v>26</v>
      </c>
      <c r="C26" s="4" t="s">
        <v>27</v>
      </c>
      <c r="D26" s="4" t="s">
        <v>103</v>
      </c>
      <c r="E26" s="4" t="s">
        <v>104</v>
      </c>
      <c r="F26" s="6">
        <v>45017</v>
      </c>
      <c r="G26" s="6">
        <v>45018</v>
      </c>
      <c r="H26" s="4">
        <v>1</v>
      </c>
      <c r="I26" s="4">
        <v>1</v>
      </c>
      <c r="J26" s="4">
        <v>1</v>
      </c>
      <c r="K26" s="4" t="s">
        <v>30</v>
      </c>
      <c r="L26" s="4">
        <v>1059.22</v>
      </c>
      <c r="M26" s="4">
        <v>1059.22</v>
      </c>
      <c r="N26" s="4" t="s">
        <v>105</v>
      </c>
      <c r="O26" s="4" t="s">
        <v>95</v>
      </c>
      <c r="P26" s="4" t="s">
        <v>33</v>
      </c>
      <c r="Q26" s="4">
        <v>0</v>
      </c>
      <c r="R26" s="10">
        <v>45004</v>
      </c>
      <c r="S26" s="6">
        <v>45033</v>
      </c>
      <c r="T26" s="4" t="s">
        <v>34</v>
      </c>
      <c r="U26" s="4">
        <v>1059.22</v>
      </c>
      <c r="V26" s="4">
        <v>0</v>
      </c>
      <c r="W26" s="4">
        <v>0</v>
      </c>
      <c r="X26" s="4" t="s">
        <v>106</v>
      </c>
      <c r="Y26" s="4" t="s">
        <v>107</v>
      </c>
    </row>
    <row r="27" s="4" customFormat="1" spans="1:25">
      <c r="A27" s="4" t="s">
        <v>108</v>
      </c>
      <c r="B27" s="4" t="s">
        <v>26</v>
      </c>
      <c r="C27" s="4" t="s">
        <v>27</v>
      </c>
      <c r="D27" s="4" t="s">
        <v>109</v>
      </c>
      <c r="E27" s="4" t="s">
        <v>110</v>
      </c>
      <c r="F27" s="6">
        <v>45017</v>
      </c>
      <c r="G27" s="6">
        <v>45018</v>
      </c>
      <c r="H27" s="4">
        <v>1</v>
      </c>
      <c r="I27" s="4">
        <v>1</v>
      </c>
      <c r="J27" s="4">
        <v>1</v>
      </c>
      <c r="K27" s="4" t="s">
        <v>30</v>
      </c>
      <c r="L27" s="4">
        <v>830.22</v>
      </c>
      <c r="M27" s="4">
        <v>830.22</v>
      </c>
      <c r="N27" s="4" t="s">
        <v>111</v>
      </c>
      <c r="O27" s="4" t="s">
        <v>95</v>
      </c>
      <c r="P27" s="4" t="s">
        <v>33</v>
      </c>
      <c r="Q27" s="4">
        <v>0</v>
      </c>
      <c r="R27" s="10">
        <v>45011</v>
      </c>
      <c r="S27" s="6">
        <v>45033</v>
      </c>
      <c r="T27" s="4" t="s">
        <v>34</v>
      </c>
      <c r="U27" s="4">
        <v>830.22</v>
      </c>
      <c r="V27" s="4">
        <v>0</v>
      </c>
      <c r="W27" s="4">
        <v>0</v>
      </c>
      <c r="X27" s="4" t="s">
        <v>112</v>
      </c>
      <c r="Y27" s="4" t="s">
        <v>36</v>
      </c>
    </row>
    <row r="28" s="4" customFormat="1" spans="1:25">
      <c r="A28" s="4" t="s">
        <v>113</v>
      </c>
      <c r="B28" s="4" t="s">
        <v>26</v>
      </c>
      <c r="C28" s="4" t="s">
        <v>27</v>
      </c>
      <c r="D28" s="4" t="s">
        <v>98</v>
      </c>
      <c r="E28" s="4" t="s">
        <v>99</v>
      </c>
      <c r="F28" s="6">
        <v>45016</v>
      </c>
      <c r="G28" s="6">
        <v>45018</v>
      </c>
      <c r="H28" s="4">
        <v>1</v>
      </c>
      <c r="I28" s="4">
        <v>2</v>
      </c>
      <c r="J28" s="4">
        <v>2</v>
      </c>
      <c r="K28" s="4" t="s">
        <v>30</v>
      </c>
      <c r="L28" s="4">
        <v>2448</v>
      </c>
      <c r="M28" s="4">
        <v>2448</v>
      </c>
      <c r="N28" s="4" t="s">
        <v>114</v>
      </c>
      <c r="O28" s="4" t="s">
        <v>95</v>
      </c>
      <c r="P28" s="4" t="s">
        <v>33</v>
      </c>
      <c r="Q28" s="4">
        <v>0</v>
      </c>
      <c r="R28" s="10">
        <v>45011</v>
      </c>
      <c r="S28" s="6">
        <v>45033</v>
      </c>
      <c r="T28" s="4" t="s">
        <v>34</v>
      </c>
      <c r="U28" s="4">
        <v>2448</v>
      </c>
      <c r="V28" s="4">
        <v>0</v>
      </c>
      <c r="W28" s="4">
        <v>0</v>
      </c>
      <c r="X28" s="4" t="s">
        <v>115</v>
      </c>
      <c r="Y28" s="4" t="s">
        <v>36</v>
      </c>
    </row>
    <row r="29" s="4" customFormat="1" spans="1:25">
      <c r="A29" s="4" t="s">
        <v>116</v>
      </c>
      <c r="B29" s="4" t="s">
        <v>26</v>
      </c>
      <c r="C29" s="4" t="s">
        <v>27</v>
      </c>
      <c r="D29" s="4" t="s">
        <v>117</v>
      </c>
      <c r="E29" s="4" t="s">
        <v>118</v>
      </c>
      <c r="F29" s="6">
        <v>45017</v>
      </c>
      <c r="G29" s="6">
        <v>45018</v>
      </c>
      <c r="H29" s="4">
        <v>1</v>
      </c>
      <c r="I29" s="4">
        <v>1</v>
      </c>
      <c r="J29" s="4">
        <v>1</v>
      </c>
      <c r="K29" s="4" t="s">
        <v>30</v>
      </c>
      <c r="L29" s="4">
        <v>570.65</v>
      </c>
      <c r="M29" s="4">
        <v>570.65</v>
      </c>
      <c r="N29" s="4" t="s">
        <v>119</v>
      </c>
      <c r="O29" s="4" t="s">
        <v>95</v>
      </c>
      <c r="P29" s="4" t="s">
        <v>33</v>
      </c>
      <c r="Q29" s="4">
        <v>0</v>
      </c>
      <c r="R29" s="10">
        <v>45012</v>
      </c>
      <c r="S29" s="6">
        <v>45033</v>
      </c>
      <c r="T29" s="4" t="s">
        <v>34</v>
      </c>
      <c r="U29" s="4">
        <v>570.65</v>
      </c>
      <c r="V29" s="4">
        <v>0</v>
      </c>
      <c r="W29" s="4">
        <v>0</v>
      </c>
      <c r="X29" s="4" t="s">
        <v>120</v>
      </c>
      <c r="Y29" s="4" t="s">
        <v>36</v>
      </c>
    </row>
    <row r="30" s="4" customFormat="1" spans="1:25">
      <c r="A30" s="4" t="s">
        <v>116</v>
      </c>
      <c r="B30" s="4" t="s">
        <v>26</v>
      </c>
      <c r="C30" s="4" t="s">
        <v>48</v>
      </c>
      <c r="D30" s="4" t="s">
        <v>117</v>
      </c>
      <c r="E30" s="4" t="s">
        <v>118</v>
      </c>
      <c r="F30" s="6">
        <v>45017</v>
      </c>
      <c r="G30" s="6">
        <v>45018</v>
      </c>
      <c r="H30" s="4">
        <v>1</v>
      </c>
      <c r="I30" s="4">
        <v>1</v>
      </c>
      <c r="J30" s="4">
        <v>1</v>
      </c>
      <c r="K30" s="4" t="s">
        <v>30</v>
      </c>
      <c r="L30" s="4">
        <v>-570.65</v>
      </c>
      <c r="M30" s="4">
        <v>-570.65</v>
      </c>
      <c r="N30" s="4" t="s">
        <v>119</v>
      </c>
      <c r="O30" s="4" t="s">
        <v>95</v>
      </c>
      <c r="P30" s="4" t="s">
        <v>33</v>
      </c>
      <c r="Q30" s="4">
        <v>0</v>
      </c>
      <c r="R30" s="10">
        <v>45012</v>
      </c>
      <c r="S30" s="6">
        <v>45033</v>
      </c>
      <c r="T30" s="4" t="s">
        <v>34</v>
      </c>
      <c r="U30" s="4">
        <v>-570.65</v>
      </c>
      <c r="V30" s="4">
        <v>0</v>
      </c>
      <c r="W30" s="4">
        <v>0</v>
      </c>
      <c r="X30" s="4" t="s">
        <v>120</v>
      </c>
      <c r="Y30" s="4" t="s">
        <v>36</v>
      </c>
    </row>
    <row r="31" s="4" customFormat="1" spans="1:25">
      <c r="A31" s="4" t="s">
        <v>121</v>
      </c>
      <c r="B31" s="4" t="s">
        <v>26</v>
      </c>
      <c r="C31" s="4" t="s">
        <v>27</v>
      </c>
      <c r="D31" s="4" t="s">
        <v>50</v>
      </c>
      <c r="E31" s="4" t="s">
        <v>122</v>
      </c>
      <c r="F31" s="6">
        <v>45017</v>
      </c>
      <c r="G31" s="6">
        <v>45018</v>
      </c>
      <c r="H31" s="4">
        <v>1</v>
      </c>
      <c r="I31" s="4">
        <v>1</v>
      </c>
      <c r="J31" s="4">
        <v>1</v>
      </c>
      <c r="K31" s="4" t="s">
        <v>30</v>
      </c>
      <c r="L31" s="4">
        <v>343</v>
      </c>
      <c r="M31" s="4">
        <v>343</v>
      </c>
      <c r="N31" s="4" t="s">
        <v>123</v>
      </c>
      <c r="O31" s="4" t="s">
        <v>95</v>
      </c>
      <c r="P31" s="4" t="s">
        <v>33</v>
      </c>
      <c r="Q31" s="4">
        <v>0</v>
      </c>
      <c r="R31" s="10">
        <v>45012</v>
      </c>
      <c r="S31" s="6">
        <v>45033</v>
      </c>
      <c r="T31" s="4" t="s">
        <v>34</v>
      </c>
      <c r="U31" s="4">
        <v>343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124</v>
      </c>
      <c r="B32" s="4" t="s">
        <v>26</v>
      </c>
      <c r="C32" s="4" t="s">
        <v>27</v>
      </c>
      <c r="D32" s="4" t="s">
        <v>125</v>
      </c>
      <c r="E32" s="4" t="s">
        <v>126</v>
      </c>
      <c r="F32" s="6">
        <v>45017</v>
      </c>
      <c r="G32" s="6">
        <v>45018</v>
      </c>
      <c r="H32" s="4">
        <v>1</v>
      </c>
      <c r="I32" s="4">
        <v>1</v>
      </c>
      <c r="J32" s="4">
        <v>1</v>
      </c>
      <c r="K32" s="4" t="s">
        <v>30</v>
      </c>
      <c r="L32" s="4">
        <v>418.2</v>
      </c>
      <c r="M32" s="4">
        <v>418.2</v>
      </c>
      <c r="N32" s="4" t="s">
        <v>127</v>
      </c>
      <c r="O32" s="4" t="s">
        <v>95</v>
      </c>
      <c r="P32" s="4" t="s">
        <v>33</v>
      </c>
      <c r="Q32" s="4">
        <v>0</v>
      </c>
      <c r="R32" s="10">
        <v>45013</v>
      </c>
      <c r="S32" s="6">
        <v>45033</v>
      </c>
      <c r="T32" s="4" t="s">
        <v>34</v>
      </c>
      <c r="U32" s="4">
        <v>418.2</v>
      </c>
      <c r="V32" s="4">
        <v>0</v>
      </c>
      <c r="W32" s="4">
        <v>0</v>
      </c>
      <c r="X32" s="4" t="s">
        <v>128</v>
      </c>
      <c r="Y32" s="4" t="s">
        <v>129</v>
      </c>
    </row>
    <row r="33" s="4" customFormat="1" spans="1:25">
      <c r="A33" s="4" t="s">
        <v>130</v>
      </c>
      <c r="B33" s="4" t="s">
        <v>26</v>
      </c>
      <c r="C33" s="4" t="s">
        <v>27</v>
      </c>
      <c r="D33" s="4" t="s">
        <v>117</v>
      </c>
      <c r="E33" s="4" t="s">
        <v>60</v>
      </c>
      <c r="F33" s="6">
        <v>45017</v>
      </c>
      <c r="G33" s="6">
        <v>45018</v>
      </c>
      <c r="H33" s="4">
        <v>1</v>
      </c>
      <c r="I33" s="4">
        <v>1</v>
      </c>
      <c r="J33" s="4">
        <v>1</v>
      </c>
      <c r="K33" s="4" t="s">
        <v>30</v>
      </c>
      <c r="L33" s="4">
        <v>570.65</v>
      </c>
      <c r="M33" s="4">
        <v>570.65</v>
      </c>
      <c r="N33" s="4" t="s">
        <v>131</v>
      </c>
      <c r="O33" s="4" t="s">
        <v>95</v>
      </c>
      <c r="P33" s="4" t="s">
        <v>33</v>
      </c>
      <c r="Q33" s="4">
        <v>0</v>
      </c>
      <c r="R33" s="10">
        <v>45013</v>
      </c>
      <c r="S33" s="6">
        <v>45033</v>
      </c>
      <c r="T33" s="4" t="s">
        <v>34</v>
      </c>
      <c r="U33" s="4">
        <v>570.65</v>
      </c>
      <c r="V33" s="4">
        <v>0</v>
      </c>
      <c r="W33" s="4">
        <v>0</v>
      </c>
      <c r="X33" s="4" t="s">
        <v>132</v>
      </c>
      <c r="Y33" s="4" t="s">
        <v>36</v>
      </c>
    </row>
    <row r="34" s="4" customFormat="1" spans="1:25">
      <c r="A34" s="4" t="s">
        <v>130</v>
      </c>
      <c r="B34" s="4" t="s">
        <v>26</v>
      </c>
      <c r="C34" s="4" t="s">
        <v>48</v>
      </c>
      <c r="D34" s="4" t="s">
        <v>117</v>
      </c>
      <c r="E34" s="4" t="s">
        <v>60</v>
      </c>
      <c r="F34" s="6">
        <v>45017</v>
      </c>
      <c r="G34" s="6">
        <v>45018</v>
      </c>
      <c r="H34" s="4">
        <v>1</v>
      </c>
      <c r="I34" s="4">
        <v>1</v>
      </c>
      <c r="J34" s="4">
        <v>1</v>
      </c>
      <c r="K34" s="4" t="s">
        <v>30</v>
      </c>
      <c r="L34" s="4">
        <v>-570.65</v>
      </c>
      <c r="M34" s="4">
        <v>-570.65</v>
      </c>
      <c r="N34" s="4" t="s">
        <v>131</v>
      </c>
      <c r="O34" s="4" t="s">
        <v>95</v>
      </c>
      <c r="P34" s="4" t="s">
        <v>33</v>
      </c>
      <c r="Q34" s="4">
        <v>0</v>
      </c>
      <c r="R34" s="10">
        <v>45013</v>
      </c>
      <c r="S34" s="6">
        <v>45033</v>
      </c>
      <c r="T34" s="4" t="s">
        <v>34</v>
      </c>
      <c r="U34" s="4">
        <v>-570.65</v>
      </c>
      <c r="V34" s="4">
        <v>0</v>
      </c>
      <c r="W34" s="4">
        <v>0</v>
      </c>
      <c r="X34" s="4" t="s">
        <v>132</v>
      </c>
      <c r="Y34" s="4" t="s">
        <v>36</v>
      </c>
    </row>
    <row r="35" s="4" customFormat="1" spans="1:25">
      <c r="A35" s="4" t="s">
        <v>133</v>
      </c>
      <c r="B35" s="4" t="s">
        <v>26</v>
      </c>
      <c r="C35" s="4" t="s">
        <v>27</v>
      </c>
      <c r="D35" s="4" t="s">
        <v>50</v>
      </c>
      <c r="E35" s="4" t="s">
        <v>54</v>
      </c>
      <c r="F35" s="6">
        <v>45016</v>
      </c>
      <c r="G35" s="6">
        <v>45018</v>
      </c>
      <c r="H35" s="4">
        <v>3</v>
      </c>
      <c r="I35" s="4">
        <v>2</v>
      </c>
      <c r="J35" s="4">
        <v>6</v>
      </c>
      <c r="K35" s="4" t="s">
        <v>30</v>
      </c>
      <c r="L35" s="4">
        <v>2115</v>
      </c>
      <c r="M35" s="4">
        <v>2115</v>
      </c>
      <c r="N35" s="4" t="s">
        <v>134</v>
      </c>
      <c r="O35" s="4" t="s">
        <v>95</v>
      </c>
      <c r="P35" s="4" t="s">
        <v>33</v>
      </c>
      <c r="Q35" s="4">
        <v>0</v>
      </c>
      <c r="R35" s="10">
        <v>45016</v>
      </c>
      <c r="S35" s="6">
        <v>45033</v>
      </c>
      <c r="T35" s="4" t="s">
        <v>34</v>
      </c>
      <c r="U35" s="4">
        <v>2115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135</v>
      </c>
      <c r="B36" s="4" t="s">
        <v>26</v>
      </c>
      <c r="C36" s="4" t="s">
        <v>27</v>
      </c>
      <c r="D36" s="4" t="s">
        <v>50</v>
      </c>
      <c r="E36" s="4" t="s">
        <v>54</v>
      </c>
      <c r="F36" s="6">
        <v>45016</v>
      </c>
      <c r="G36" s="6">
        <v>45018</v>
      </c>
      <c r="H36" s="4">
        <v>1</v>
      </c>
      <c r="I36" s="4">
        <v>2</v>
      </c>
      <c r="J36" s="4">
        <v>2</v>
      </c>
      <c r="K36" s="4" t="s">
        <v>30</v>
      </c>
      <c r="L36" s="4">
        <v>705</v>
      </c>
      <c r="M36" s="4">
        <v>705</v>
      </c>
      <c r="N36" s="4" t="s">
        <v>136</v>
      </c>
      <c r="O36" s="4" t="s">
        <v>95</v>
      </c>
      <c r="P36" s="4" t="s">
        <v>33</v>
      </c>
      <c r="Q36" s="4">
        <v>0</v>
      </c>
      <c r="R36" s="10">
        <v>45016</v>
      </c>
      <c r="S36" s="6">
        <v>45033</v>
      </c>
      <c r="T36" s="4" t="s">
        <v>34</v>
      </c>
      <c r="U36" s="4">
        <v>705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137</v>
      </c>
      <c r="B37" s="4" t="s">
        <v>26</v>
      </c>
      <c r="C37" s="4" t="s">
        <v>27</v>
      </c>
      <c r="D37" s="4" t="s">
        <v>50</v>
      </c>
      <c r="E37" s="4" t="s">
        <v>51</v>
      </c>
      <c r="F37" s="6">
        <v>45017</v>
      </c>
      <c r="G37" s="6">
        <v>45018</v>
      </c>
      <c r="H37" s="4">
        <v>1</v>
      </c>
      <c r="I37" s="4">
        <v>1</v>
      </c>
      <c r="J37" s="4">
        <v>1</v>
      </c>
      <c r="K37" s="4" t="s">
        <v>30</v>
      </c>
      <c r="L37" s="4">
        <v>329</v>
      </c>
      <c r="M37" s="4">
        <v>329</v>
      </c>
      <c r="N37" s="4" t="s">
        <v>91</v>
      </c>
      <c r="O37" s="4" t="s">
        <v>95</v>
      </c>
      <c r="P37" s="4" t="s">
        <v>33</v>
      </c>
      <c r="Q37" s="4">
        <v>0</v>
      </c>
      <c r="R37" s="10">
        <v>45016</v>
      </c>
      <c r="S37" s="6">
        <v>45033</v>
      </c>
      <c r="T37" s="4" t="s">
        <v>34</v>
      </c>
      <c r="U37" s="4">
        <v>329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138</v>
      </c>
      <c r="B38" s="4" t="s">
        <v>26</v>
      </c>
      <c r="C38" s="4" t="s">
        <v>27</v>
      </c>
      <c r="D38" s="4" t="s">
        <v>50</v>
      </c>
      <c r="E38" s="4" t="s">
        <v>77</v>
      </c>
      <c r="F38" s="6">
        <v>45017</v>
      </c>
      <c r="G38" s="6">
        <v>45018</v>
      </c>
      <c r="H38" s="4">
        <v>1</v>
      </c>
      <c r="I38" s="4">
        <v>1</v>
      </c>
      <c r="J38" s="4">
        <v>1</v>
      </c>
      <c r="K38" s="4" t="s">
        <v>30</v>
      </c>
      <c r="L38" s="4">
        <v>355.6</v>
      </c>
      <c r="M38" s="4">
        <v>355.6</v>
      </c>
      <c r="N38" s="4" t="s">
        <v>123</v>
      </c>
      <c r="O38" s="4" t="s">
        <v>95</v>
      </c>
      <c r="P38" s="4" t="s">
        <v>33</v>
      </c>
      <c r="Q38" s="4">
        <v>0</v>
      </c>
      <c r="R38" s="10">
        <v>45016</v>
      </c>
      <c r="S38" s="6">
        <v>45033</v>
      </c>
      <c r="T38" s="4" t="s">
        <v>34</v>
      </c>
      <c r="U38" s="4">
        <v>355.6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139</v>
      </c>
      <c r="B39" s="4" t="s">
        <v>26</v>
      </c>
      <c r="C39" s="4" t="s">
        <v>27</v>
      </c>
      <c r="D39" s="4" t="s">
        <v>50</v>
      </c>
      <c r="E39" s="4" t="s">
        <v>77</v>
      </c>
      <c r="F39" s="6">
        <v>45017</v>
      </c>
      <c r="G39" s="6">
        <v>45018</v>
      </c>
      <c r="H39" s="4">
        <v>1</v>
      </c>
      <c r="I39" s="4">
        <v>1</v>
      </c>
      <c r="J39" s="4">
        <v>1</v>
      </c>
      <c r="K39" s="4" t="s">
        <v>30</v>
      </c>
      <c r="L39" s="4">
        <v>355.6</v>
      </c>
      <c r="M39" s="4">
        <v>355.6</v>
      </c>
      <c r="N39" s="4" t="s">
        <v>140</v>
      </c>
      <c r="O39" s="4" t="s">
        <v>95</v>
      </c>
      <c r="P39" s="4" t="s">
        <v>33</v>
      </c>
      <c r="Q39" s="4">
        <v>0</v>
      </c>
      <c r="R39" s="10">
        <v>45017</v>
      </c>
      <c r="S39" s="6">
        <v>45033</v>
      </c>
      <c r="T39" s="4" t="s">
        <v>34</v>
      </c>
      <c r="U39" s="4">
        <v>355.6</v>
      </c>
      <c r="V39" s="4">
        <v>0</v>
      </c>
      <c r="W39" s="4">
        <v>0</v>
      </c>
      <c r="X39" s="4" t="s">
        <v>36</v>
      </c>
      <c r="Y39" s="4" t="s">
        <v>36</v>
      </c>
    </row>
    <row r="40" s="4" customFormat="1" spans="1:25">
      <c r="A40" s="4" t="s">
        <v>141</v>
      </c>
      <c r="B40" s="4" t="s">
        <v>26</v>
      </c>
      <c r="C40" s="4" t="s">
        <v>27</v>
      </c>
      <c r="D40" s="4" t="s">
        <v>50</v>
      </c>
      <c r="E40" s="4" t="s">
        <v>77</v>
      </c>
      <c r="F40" s="6">
        <v>45017</v>
      </c>
      <c r="G40" s="6">
        <v>45018</v>
      </c>
      <c r="H40" s="4">
        <v>1</v>
      </c>
      <c r="I40" s="4">
        <v>1</v>
      </c>
      <c r="J40" s="4">
        <v>1</v>
      </c>
      <c r="K40" s="4" t="s">
        <v>30</v>
      </c>
      <c r="L40" s="4">
        <v>355.6</v>
      </c>
      <c r="M40" s="4">
        <v>355.6</v>
      </c>
      <c r="N40" s="4" t="s">
        <v>142</v>
      </c>
      <c r="O40" s="4" t="s">
        <v>95</v>
      </c>
      <c r="P40" s="4" t="s">
        <v>33</v>
      </c>
      <c r="Q40" s="4">
        <v>0</v>
      </c>
      <c r="R40" s="10">
        <v>45017</v>
      </c>
      <c r="S40" s="6">
        <v>45033</v>
      </c>
      <c r="T40" s="4" t="s">
        <v>34</v>
      </c>
      <c r="U40" s="4">
        <v>355.6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143</v>
      </c>
      <c r="B41" s="4" t="s">
        <v>26</v>
      </c>
      <c r="C41" s="4" t="s">
        <v>27</v>
      </c>
      <c r="D41" s="4" t="s">
        <v>144</v>
      </c>
      <c r="E41" s="4" t="s">
        <v>145</v>
      </c>
      <c r="F41" s="6">
        <v>45017</v>
      </c>
      <c r="G41" s="6">
        <v>45018</v>
      </c>
      <c r="H41" s="4">
        <v>1</v>
      </c>
      <c r="I41" s="4">
        <v>1</v>
      </c>
      <c r="J41" s="4">
        <v>1</v>
      </c>
      <c r="K41" s="4" t="s">
        <v>30</v>
      </c>
      <c r="L41" s="4">
        <v>340.2</v>
      </c>
      <c r="M41" s="4">
        <v>340.2</v>
      </c>
      <c r="N41" s="4" t="s">
        <v>146</v>
      </c>
      <c r="O41" s="4" t="s">
        <v>95</v>
      </c>
      <c r="P41" s="4" t="s">
        <v>33</v>
      </c>
      <c r="Q41" s="4">
        <v>0</v>
      </c>
      <c r="R41" s="10">
        <v>45017</v>
      </c>
      <c r="S41" s="6">
        <v>45033</v>
      </c>
      <c r="T41" s="4" t="s">
        <v>34</v>
      </c>
      <c r="U41" s="4">
        <v>340.2</v>
      </c>
      <c r="V41" s="4">
        <v>0</v>
      </c>
      <c r="W41" s="4">
        <v>0</v>
      </c>
      <c r="X41" s="4" t="s">
        <v>36</v>
      </c>
      <c r="Y41" s="4" t="s">
        <v>147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5"/>
  <sheetViews>
    <sheetView tabSelected="1" workbookViewId="0">
      <selection activeCell="A41" sqref="A41:C45"/>
    </sheetView>
  </sheetViews>
  <sheetFormatPr defaultColWidth="9" defaultRowHeight="14.4"/>
  <cols>
    <col min="1" max="1" width="12.8888888888889"/>
    <col min="2" max="2" width="9.66666666666667"/>
    <col min="3" max="4" width="10.7777777777778"/>
    <col min="5" max="5" width="9.66666666666667"/>
  </cols>
  <sheetData>
    <row r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t="s">
        <v>148</v>
      </c>
    </row>
    <row r="2" spans="1:10">
      <c r="A2" s="5">
        <v>999223304286289</v>
      </c>
      <c r="B2" s="4" t="s">
        <v>27</v>
      </c>
      <c r="C2" s="6">
        <v>45012</v>
      </c>
      <c r="D2" s="6">
        <v>45016</v>
      </c>
      <c r="E2" s="4">
        <v>5125</v>
      </c>
      <c r="F2" t="str">
        <f>VLOOKUP(A2,HOP!A:L,12,0)</f>
        <v>5125.00</v>
      </c>
      <c r="G2" t="str">
        <f>VLOOKUP(A2,HOP!A:C,3,0)</f>
        <v>3163793</v>
      </c>
      <c r="H2">
        <f>E2-F2</f>
        <v>0</v>
      </c>
      <c r="I2" t="str">
        <f>$I$1&amp;G2</f>
        <v>，3163793</v>
      </c>
      <c r="J2" t="str">
        <f>VLOOKUP(A2,HOP!A:U,21,0)</f>
        <v>直采</v>
      </c>
    </row>
    <row r="3" spans="1:10">
      <c r="A3" s="5">
        <v>23364822710</v>
      </c>
      <c r="B3" s="4" t="s">
        <v>27</v>
      </c>
      <c r="C3" s="6">
        <v>45015</v>
      </c>
      <c r="D3" s="6">
        <v>45016</v>
      </c>
      <c r="E3" s="4">
        <v>446.42</v>
      </c>
      <c r="F3" t="str">
        <f>VLOOKUP(A3,HOP!A:L,12,0)</f>
        <v>446.42</v>
      </c>
      <c r="G3" t="str">
        <f>VLOOKUP(A3,HOP!A:C,3,0)</f>
        <v>3174535</v>
      </c>
      <c r="H3">
        <f t="shared" ref="H3:H37" si="0">E3-F3</f>
        <v>0</v>
      </c>
      <c r="I3" t="str">
        <f t="shared" ref="I3:I37" si="1">$I$1&amp;G3</f>
        <v>，3174535</v>
      </c>
      <c r="J3" t="str">
        <f>VLOOKUP(A3,HOP!A:U,21,0)</f>
        <v>直连</v>
      </c>
    </row>
    <row r="4" hidden="1" spans="1:10">
      <c r="A4" s="5">
        <v>999223388056282</v>
      </c>
      <c r="B4" s="4" t="s">
        <v>27</v>
      </c>
      <c r="C4" s="6">
        <v>45014</v>
      </c>
      <c r="D4" s="6">
        <v>45016</v>
      </c>
      <c r="E4" s="4">
        <v>0</v>
      </c>
      <c r="F4" t="e">
        <f>VLOOKUP(A4,HOP!A:L,12,0)</f>
        <v>#N/A</v>
      </c>
      <c r="G4" t="e">
        <f>VLOOKUP(A4,HOP!A:C,3,0)</f>
        <v>#N/A</v>
      </c>
      <c r="H4" t="e">
        <f t="shared" si="0"/>
        <v>#N/A</v>
      </c>
      <c r="I4" t="e">
        <f t="shared" si="1"/>
        <v>#N/A</v>
      </c>
      <c r="J4" t="e">
        <f>VLOOKUP(A4,HOP!A:U,21,0)</f>
        <v>#N/A</v>
      </c>
    </row>
    <row r="5" hidden="1" spans="1:11">
      <c r="A5" s="5">
        <v>999223390348549</v>
      </c>
      <c r="B5" s="4" t="s">
        <v>27</v>
      </c>
      <c r="C5" s="6">
        <v>45015</v>
      </c>
      <c r="D5" s="6">
        <v>45016</v>
      </c>
      <c r="E5" s="4">
        <v>329</v>
      </c>
      <c r="F5">
        <v>329</v>
      </c>
      <c r="G5" s="11" t="s">
        <v>149</v>
      </c>
      <c r="H5">
        <f t="shared" si="0"/>
        <v>0</v>
      </c>
      <c r="I5" t="str">
        <f t="shared" si="1"/>
        <v>，202303282108300021</v>
      </c>
      <c r="J5" t="e">
        <f>VLOOKUP(A5,HOP!A:U,21,0)</f>
        <v>#N/A</v>
      </c>
      <c r="K5">
        <v>3.28</v>
      </c>
    </row>
    <row r="6" hidden="1" spans="1:11">
      <c r="A6" s="5">
        <v>999223398848216</v>
      </c>
      <c r="B6" s="4" t="s">
        <v>27</v>
      </c>
      <c r="C6" s="6">
        <v>45014</v>
      </c>
      <c r="D6" s="6">
        <v>45016</v>
      </c>
      <c r="E6" s="4">
        <v>658</v>
      </c>
      <c r="F6">
        <v>658</v>
      </c>
      <c r="G6" s="11" t="s">
        <v>150</v>
      </c>
      <c r="H6">
        <f t="shared" si="0"/>
        <v>0</v>
      </c>
      <c r="I6" t="str">
        <f t="shared" si="1"/>
        <v>，202303291509220025</v>
      </c>
      <c r="J6" t="e">
        <f>VLOOKUP(A6,HOP!A:U,21,0)</f>
        <v>#N/A</v>
      </c>
      <c r="K6">
        <v>3.29</v>
      </c>
    </row>
    <row r="7" hidden="1" spans="1:11">
      <c r="A7" s="5">
        <v>999223401484034</v>
      </c>
      <c r="B7" s="4" t="s">
        <v>27</v>
      </c>
      <c r="C7" s="6">
        <v>45015</v>
      </c>
      <c r="D7" s="6">
        <v>45016</v>
      </c>
      <c r="E7" s="4">
        <v>329</v>
      </c>
      <c r="F7">
        <v>329</v>
      </c>
      <c r="G7" s="11" t="s">
        <v>151</v>
      </c>
      <c r="H7">
        <f t="shared" si="0"/>
        <v>0</v>
      </c>
      <c r="I7" t="str">
        <f t="shared" si="1"/>
        <v>，202303291741200068</v>
      </c>
      <c r="J7" t="e">
        <f>VLOOKUP(A7,HOP!A:U,21,0)</f>
        <v>#N/A</v>
      </c>
      <c r="K7">
        <v>3.29</v>
      </c>
    </row>
    <row r="8" hidden="1" spans="1:10">
      <c r="A8" s="5">
        <v>999223348086389</v>
      </c>
      <c r="B8" s="4" t="s">
        <v>27</v>
      </c>
      <c r="C8" s="6">
        <v>45016</v>
      </c>
      <c r="D8" s="6">
        <v>45017</v>
      </c>
      <c r="E8" s="4">
        <v>0</v>
      </c>
      <c r="F8" t="e">
        <f>VLOOKUP(A8,HOP!A:L,12,0)</f>
        <v>#N/A</v>
      </c>
      <c r="G8" t="e">
        <f>VLOOKUP(A8,HOP!A:C,3,0)</f>
        <v>#N/A</v>
      </c>
      <c r="H8" t="e">
        <f t="shared" si="0"/>
        <v>#N/A</v>
      </c>
      <c r="I8" t="e">
        <f t="shared" si="1"/>
        <v>#N/A</v>
      </c>
      <c r="J8" t="e">
        <f>VLOOKUP(A8,HOP!A:U,21,0)</f>
        <v>#N/A</v>
      </c>
    </row>
    <row r="9" spans="1:10">
      <c r="A9" s="5">
        <v>23364828221</v>
      </c>
      <c r="B9" s="4" t="s">
        <v>27</v>
      </c>
      <c r="C9" s="6">
        <v>45016</v>
      </c>
      <c r="D9" s="6">
        <v>45017</v>
      </c>
      <c r="E9" s="4">
        <v>816.08</v>
      </c>
      <c r="F9" t="str">
        <f>VLOOKUP(A9,HOP!A:L,12,0)</f>
        <v>816.08</v>
      </c>
      <c r="G9" t="str">
        <f>VLOOKUP(A9,HOP!A:C,3,0)</f>
        <v>3174537</v>
      </c>
      <c r="H9">
        <f t="shared" si="0"/>
        <v>0</v>
      </c>
      <c r="I9" t="str">
        <f t="shared" si="1"/>
        <v>，3174537</v>
      </c>
      <c r="J9" t="str">
        <f>VLOOKUP(A9,HOP!A:U,21,0)</f>
        <v>直连</v>
      </c>
    </row>
    <row r="10" hidden="1" spans="1:11">
      <c r="A10" s="5">
        <v>999223375718599</v>
      </c>
      <c r="B10" s="4" t="s">
        <v>27</v>
      </c>
      <c r="C10" s="6">
        <v>45013</v>
      </c>
      <c r="D10" s="6">
        <v>45017</v>
      </c>
      <c r="E10" s="4">
        <v>1316</v>
      </c>
      <c r="F10">
        <v>1316</v>
      </c>
      <c r="G10" s="11" t="s">
        <v>152</v>
      </c>
      <c r="H10">
        <f t="shared" si="0"/>
        <v>0</v>
      </c>
      <c r="I10" t="str">
        <f t="shared" si="1"/>
        <v>，202303271925100071</v>
      </c>
      <c r="J10" t="e">
        <f>VLOOKUP(A10,HOP!A:U,21,0)</f>
        <v>#N/A</v>
      </c>
      <c r="K10">
        <v>3.27</v>
      </c>
    </row>
    <row r="11" hidden="1" spans="1:11">
      <c r="A11" s="5">
        <v>999223377749639</v>
      </c>
      <c r="B11" s="4" t="s">
        <v>27</v>
      </c>
      <c r="C11" s="6">
        <v>45016</v>
      </c>
      <c r="D11" s="6">
        <v>45017</v>
      </c>
      <c r="E11" s="4">
        <v>329</v>
      </c>
      <c r="F11">
        <v>329</v>
      </c>
      <c r="G11" s="11" t="s">
        <v>153</v>
      </c>
      <c r="H11">
        <f t="shared" si="0"/>
        <v>0</v>
      </c>
      <c r="I11" t="str">
        <f t="shared" si="1"/>
        <v>，202303272345590071</v>
      </c>
      <c r="J11" t="e">
        <f>VLOOKUP(A11,HOP!A:U,21,0)</f>
        <v>#N/A</v>
      </c>
      <c r="K11">
        <v>3.27</v>
      </c>
    </row>
    <row r="12" hidden="1" spans="1:11">
      <c r="A12" s="5">
        <v>999223396867167</v>
      </c>
      <c r="B12" s="4" t="s">
        <v>27</v>
      </c>
      <c r="C12" s="6">
        <v>45016</v>
      </c>
      <c r="D12" s="6">
        <v>45017</v>
      </c>
      <c r="E12" s="4">
        <v>355.6</v>
      </c>
      <c r="F12">
        <v>355.6</v>
      </c>
      <c r="G12" s="11" t="s">
        <v>154</v>
      </c>
      <c r="H12">
        <f t="shared" si="0"/>
        <v>0</v>
      </c>
      <c r="I12" t="str">
        <f t="shared" si="1"/>
        <v>，202303291348260069</v>
      </c>
      <c r="J12" t="e">
        <f>VLOOKUP(A12,HOP!A:U,21,0)</f>
        <v>#N/A</v>
      </c>
      <c r="K12">
        <v>3.29</v>
      </c>
    </row>
    <row r="13" hidden="1" spans="1:11">
      <c r="A13" s="5">
        <v>999223398545548</v>
      </c>
      <c r="B13" s="4" t="s">
        <v>27</v>
      </c>
      <c r="C13" s="6">
        <v>45016</v>
      </c>
      <c r="D13" s="6">
        <v>45017</v>
      </c>
      <c r="E13" s="4">
        <v>987</v>
      </c>
      <c r="F13">
        <v>987</v>
      </c>
      <c r="G13" s="11" t="s">
        <v>155</v>
      </c>
      <c r="H13">
        <f t="shared" si="0"/>
        <v>0</v>
      </c>
      <c r="I13" t="str">
        <f t="shared" si="1"/>
        <v>，202303291452510076</v>
      </c>
      <c r="J13" t="e">
        <f>VLOOKUP(A13,HOP!A:U,21,0)</f>
        <v>#N/A</v>
      </c>
      <c r="K13">
        <v>3.29</v>
      </c>
    </row>
    <row r="14" hidden="1" spans="1:11">
      <c r="A14" s="5">
        <v>999223405239416</v>
      </c>
      <c r="B14" s="4" t="s">
        <v>27</v>
      </c>
      <c r="C14" s="6">
        <v>45016</v>
      </c>
      <c r="D14" s="6">
        <v>45017</v>
      </c>
      <c r="E14" s="4">
        <v>355.6</v>
      </c>
      <c r="F14">
        <v>355.6</v>
      </c>
      <c r="G14" s="11" t="s">
        <v>156</v>
      </c>
      <c r="H14">
        <f t="shared" si="0"/>
        <v>0</v>
      </c>
      <c r="I14" t="str">
        <f t="shared" si="1"/>
        <v>，202303292151240021</v>
      </c>
      <c r="J14" t="e">
        <f>VLOOKUP(A14,HOP!A:U,21,0)</f>
        <v>#N/A</v>
      </c>
      <c r="K14">
        <v>3.29</v>
      </c>
    </row>
    <row r="15" hidden="1" spans="1:11">
      <c r="A15" s="5">
        <v>999223405287108</v>
      </c>
      <c r="B15" s="4" t="s">
        <v>27</v>
      </c>
      <c r="C15" s="6">
        <v>45016</v>
      </c>
      <c r="D15" s="6">
        <v>45017</v>
      </c>
      <c r="E15" s="4">
        <v>352.5</v>
      </c>
      <c r="F15">
        <v>352.5</v>
      </c>
      <c r="G15" s="11" t="s">
        <v>157</v>
      </c>
      <c r="H15">
        <f t="shared" si="0"/>
        <v>0</v>
      </c>
      <c r="I15" t="str">
        <f t="shared" si="1"/>
        <v>，202303292144230021</v>
      </c>
      <c r="J15" t="e">
        <f>VLOOKUP(A15,HOP!A:U,21,0)</f>
        <v>#N/A</v>
      </c>
      <c r="K15">
        <v>3.29</v>
      </c>
    </row>
    <row r="16" hidden="1" spans="1:11">
      <c r="A16" s="5">
        <v>999223406110096</v>
      </c>
      <c r="B16" s="4" t="s">
        <v>27</v>
      </c>
      <c r="C16" s="6">
        <v>45016</v>
      </c>
      <c r="D16" s="6">
        <v>45017</v>
      </c>
      <c r="E16" s="4">
        <v>1778</v>
      </c>
      <c r="F16">
        <v>1778</v>
      </c>
      <c r="G16" s="11" t="s">
        <v>158</v>
      </c>
      <c r="H16">
        <f t="shared" si="0"/>
        <v>0</v>
      </c>
      <c r="I16" t="str">
        <f t="shared" si="1"/>
        <v>，202303292307030068</v>
      </c>
      <c r="J16" t="e">
        <f>VLOOKUP(A16,HOP!A:U,21,0)</f>
        <v>#N/A</v>
      </c>
      <c r="K16">
        <v>3.29</v>
      </c>
    </row>
    <row r="17" hidden="1" spans="1:11">
      <c r="A17" s="5">
        <v>999223407712103</v>
      </c>
      <c r="B17" s="4" t="s">
        <v>27</v>
      </c>
      <c r="C17" s="6">
        <v>45016</v>
      </c>
      <c r="D17" s="6">
        <v>45017</v>
      </c>
      <c r="E17" s="4">
        <v>355.6</v>
      </c>
      <c r="F17">
        <v>355.6</v>
      </c>
      <c r="G17" s="11" t="s">
        <v>159</v>
      </c>
      <c r="H17">
        <f t="shared" si="0"/>
        <v>0</v>
      </c>
      <c r="I17" t="str">
        <f t="shared" si="1"/>
        <v>，202303300949130076</v>
      </c>
      <c r="J17" t="e">
        <f>VLOOKUP(A17,HOP!A:U,21,0)</f>
        <v>#N/A</v>
      </c>
      <c r="K17" s="9">
        <v>3.3</v>
      </c>
    </row>
    <row r="18" hidden="1" spans="1:11">
      <c r="A18" s="5">
        <v>999223412440734</v>
      </c>
      <c r="B18" s="4" t="s">
        <v>27</v>
      </c>
      <c r="C18" s="6">
        <v>45016</v>
      </c>
      <c r="D18" s="6">
        <v>45017</v>
      </c>
      <c r="E18" s="4">
        <v>329</v>
      </c>
      <c r="F18">
        <v>329</v>
      </c>
      <c r="G18" s="11" t="s">
        <v>160</v>
      </c>
      <c r="H18">
        <f t="shared" si="0"/>
        <v>0</v>
      </c>
      <c r="I18" t="str">
        <f t="shared" si="1"/>
        <v>，202303301411110071</v>
      </c>
      <c r="J18" t="e">
        <f>VLOOKUP(A18,HOP!A:U,21,0)</f>
        <v>#N/A</v>
      </c>
      <c r="K18" s="9">
        <v>3.3</v>
      </c>
    </row>
    <row r="19" hidden="1" spans="1:11">
      <c r="A19" s="5">
        <v>23420054981</v>
      </c>
      <c r="B19" s="4" t="s">
        <v>27</v>
      </c>
      <c r="C19" s="6">
        <v>45016</v>
      </c>
      <c r="D19" s="6">
        <v>45017</v>
      </c>
      <c r="E19" s="4">
        <v>329</v>
      </c>
      <c r="F19">
        <v>329</v>
      </c>
      <c r="G19" s="11" t="s">
        <v>161</v>
      </c>
      <c r="H19">
        <f t="shared" si="0"/>
        <v>0</v>
      </c>
      <c r="I19" t="str">
        <f t="shared" si="1"/>
        <v>，202303302127060021</v>
      </c>
      <c r="J19" t="e">
        <f>VLOOKUP(A19,HOP!A:U,21,0)</f>
        <v>#N/A</v>
      </c>
      <c r="K19" s="9">
        <v>3.3</v>
      </c>
    </row>
    <row r="20" hidden="1" spans="1:11">
      <c r="A20" s="5">
        <v>999223423300804</v>
      </c>
      <c r="B20" s="4" t="s">
        <v>27</v>
      </c>
      <c r="C20" s="6">
        <v>45016</v>
      </c>
      <c r="D20" s="6">
        <v>45017</v>
      </c>
      <c r="E20" s="4">
        <v>355.6</v>
      </c>
      <c r="F20">
        <v>355.6</v>
      </c>
      <c r="G20" s="11" t="s">
        <v>162</v>
      </c>
      <c r="H20">
        <f t="shared" si="0"/>
        <v>0</v>
      </c>
      <c r="I20" t="str">
        <f t="shared" si="1"/>
        <v>，202303310844180071</v>
      </c>
      <c r="J20" t="e">
        <f>VLOOKUP(A20,HOP!A:U,21,0)</f>
        <v>#N/A</v>
      </c>
      <c r="K20">
        <v>3.31</v>
      </c>
    </row>
    <row r="21" hidden="1" spans="1:11">
      <c r="A21" s="5">
        <v>999223423874297</v>
      </c>
      <c r="B21" s="4" t="s">
        <v>27</v>
      </c>
      <c r="C21" s="6">
        <v>45016</v>
      </c>
      <c r="D21" s="6">
        <v>45017</v>
      </c>
      <c r="E21" s="4">
        <v>329</v>
      </c>
      <c r="F21">
        <v>329</v>
      </c>
      <c r="G21" s="11" t="s">
        <v>163</v>
      </c>
      <c r="H21">
        <f t="shared" si="0"/>
        <v>0</v>
      </c>
      <c r="I21" t="str">
        <f t="shared" si="1"/>
        <v>，202303311039070025</v>
      </c>
      <c r="J21" t="e">
        <f>VLOOKUP(A21,HOP!A:U,21,0)</f>
        <v>#N/A</v>
      </c>
      <c r="K21">
        <v>3.31</v>
      </c>
    </row>
    <row r="22" spans="1:10">
      <c r="A22" s="5">
        <v>999223084040281</v>
      </c>
      <c r="B22" s="4" t="s">
        <v>27</v>
      </c>
      <c r="C22" s="6">
        <v>45007</v>
      </c>
      <c r="D22" s="6">
        <v>45018</v>
      </c>
      <c r="E22" s="4">
        <v>14377</v>
      </c>
      <c r="F22" t="str">
        <f>VLOOKUP(A22,HOP!A:L,12,0)</f>
        <v>14377.00</v>
      </c>
      <c r="G22" t="str">
        <f>VLOOKUP(A22,HOP!A:C,3,0)</f>
        <v>3108977</v>
      </c>
      <c r="H22">
        <f t="shared" si="0"/>
        <v>0</v>
      </c>
      <c r="I22" t="str">
        <f t="shared" si="1"/>
        <v>，3108977</v>
      </c>
      <c r="J22" t="str">
        <f>VLOOKUP(A22,HOP!A:U,21,0)</f>
        <v>直采</v>
      </c>
    </row>
    <row r="23" spans="1:10">
      <c r="A23" s="5">
        <v>999223146729317</v>
      </c>
      <c r="B23" s="4" t="s">
        <v>27</v>
      </c>
      <c r="C23" s="6">
        <v>45016</v>
      </c>
      <c r="D23" s="6">
        <v>45018</v>
      </c>
      <c r="E23" s="4">
        <v>5040</v>
      </c>
      <c r="F23" t="str">
        <f>VLOOKUP(A23,HOP!A:L,12,0)</f>
        <v>5040.00</v>
      </c>
      <c r="G23" t="str">
        <f>VLOOKUP(A23,HOP!A:C,3,0)</f>
        <v>3123962</v>
      </c>
      <c r="H23">
        <f t="shared" si="0"/>
        <v>0</v>
      </c>
      <c r="I23" t="str">
        <f t="shared" si="1"/>
        <v>，3123962</v>
      </c>
      <c r="J23" t="str">
        <f>VLOOKUP(A23,HOP!A:U,21,0)</f>
        <v>直采</v>
      </c>
    </row>
    <row r="24" spans="1:10">
      <c r="A24" s="5">
        <v>999223259125031</v>
      </c>
      <c r="B24" s="4" t="s">
        <v>27</v>
      </c>
      <c r="C24" s="6">
        <v>45017</v>
      </c>
      <c r="D24" s="6">
        <v>45018</v>
      </c>
      <c r="E24" s="4">
        <v>1059.22</v>
      </c>
      <c r="F24" t="str">
        <f>VLOOKUP(A24,HOP!A:L,12,0)</f>
        <v>1059.22</v>
      </c>
      <c r="G24" t="str">
        <f>VLOOKUP(A24,HOP!A:C,3,0)</f>
        <v>3154324</v>
      </c>
      <c r="H24">
        <f t="shared" si="0"/>
        <v>0</v>
      </c>
      <c r="I24" t="str">
        <f t="shared" si="1"/>
        <v>，3154324</v>
      </c>
      <c r="J24" t="str">
        <f>VLOOKUP(A24,HOP!A:U,21,0)</f>
        <v>直连</v>
      </c>
    </row>
    <row r="25" spans="1:10">
      <c r="A25" s="5">
        <v>999223362853578</v>
      </c>
      <c r="B25" s="4" t="s">
        <v>27</v>
      </c>
      <c r="C25" s="6">
        <v>45017</v>
      </c>
      <c r="D25" s="6">
        <v>45018</v>
      </c>
      <c r="E25" s="4">
        <v>830.22</v>
      </c>
      <c r="F25" t="str">
        <f>VLOOKUP(A25,HOP!A:L,12,0)</f>
        <v>830.22</v>
      </c>
      <c r="G25" t="str">
        <f>VLOOKUP(A25,HOP!A:C,3,0)</f>
        <v>3173855</v>
      </c>
      <c r="H25">
        <f t="shared" si="0"/>
        <v>0</v>
      </c>
      <c r="I25" t="str">
        <f t="shared" si="1"/>
        <v>，3173855</v>
      </c>
      <c r="J25" t="str">
        <f>VLOOKUP(A25,HOP!A:U,21,0)</f>
        <v>直连</v>
      </c>
    </row>
    <row r="26" spans="1:10">
      <c r="A26" s="5">
        <v>999223364023012</v>
      </c>
      <c r="B26" s="4" t="s">
        <v>27</v>
      </c>
      <c r="C26" s="6">
        <v>45016</v>
      </c>
      <c r="D26" s="6">
        <v>45018</v>
      </c>
      <c r="E26" s="4">
        <v>2448</v>
      </c>
      <c r="F26" t="str">
        <f>VLOOKUP(A26,HOP!A:L,12,0)</f>
        <v>2448.00</v>
      </c>
      <c r="G26" t="str">
        <f>VLOOKUP(A26,HOP!A:C,3,0)</f>
        <v>3174221</v>
      </c>
      <c r="H26">
        <f t="shared" si="0"/>
        <v>0</v>
      </c>
      <c r="I26" t="str">
        <f t="shared" si="1"/>
        <v>，3174221</v>
      </c>
      <c r="J26" t="str">
        <f>VLOOKUP(A26,HOP!A:U,21,0)</f>
        <v>直采</v>
      </c>
    </row>
    <row r="27" hidden="1" spans="1:10">
      <c r="A27" s="5">
        <v>999223371463604</v>
      </c>
      <c r="B27" s="4" t="s">
        <v>27</v>
      </c>
      <c r="C27" s="6">
        <v>45017</v>
      </c>
      <c r="D27" s="6">
        <v>45018</v>
      </c>
      <c r="E27" s="4">
        <v>0</v>
      </c>
      <c r="F27" t="e">
        <f>VLOOKUP(A27,HOP!A:L,12,0)</f>
        <v>#N/A</v>
      </c>
      <c r="G27" t="e">
        <f>VLOOKUP(A27,HOP!A:C,3,0)</f>
        <v>#N/A</v>
      </c>
      <c r="H27" t="e">
        <f t="shared" si="0"/>
        <v>#N/A</v>
      </c>
      <c r="I27" t="e">
        <f t="shared" si="1"/>
        <v>#N/A</v>
      </c>
      <c r="J27" t="e">
        <f>VLOOKUP(A27,HOP!A:U,21,0)</f>
        <v>#N/A</v>
      </c>
    </row>
    <row r="28" hidden="1" spans="1:11">
      <c r="A28" s="5">
        <v>999223376810368</v>
      </c>
      <c r="B28" s="4" t="s">
        <v>27</v>
      </c>
      <c r="C28" s="6">
        <v>45017</v>
      </c>
      <c r="D28" s="6">
        <v>45018</v>
      </c>
      <c r="E28" s="4">
        <v>343</v>
      </c>
      <c r="F28">
        <v>343</v>
      </c>
      <c r="G28" s="11" t="s">
        <v>164</v>
      </c>
      <c r="H28">
        <f t="shared" si="0"/>
        <v>0</v>
      </c>
      <c r="I28" t="str">
        <f t="shared" si="1"/>
        <v>，202303280901170069</v>
      </c>
      <c r="J28" t="e">
        <f>VLOOKUP(A28,HOP!A:U,21,0)</f>
        <v>#N/A</v>
      </c>
      <c r="K28">
        <v>3.28</v>
      </c>
    </row>
    <row r="29" spans="1:10">
      <c r="A29" s="5">
        <v>999223378784533</v>
      </c>
      <c r="B29" s="4" t="s">
        <v>27</v>
      </c>
      <c r="C29" s="6">
        <v>45017</v>
      </c>
      <c r="D29" s="6">
        <v>45018</v>
      </c>
      <c r="E29" s="4">
        <v>418.2</v>
      </c>
      <c r="F29" t="str">
        <f>VLOOKUP(A29,HOP!A:L,12,0)</f>
        <v>418.20</v>
      </c>
      <c r="G29" t="str">
        <f>VLOOKUP(A29,HOP!A:C,3,0)</f>
        <v>3177194</v>
      </c>
      <c r="H29">
        <f t="shared" si="0"/>
        <v>0</v>
      </c>
      <c r="I29" t="str">
        <f t="shared" si="1"/>
        <v>，3177194</v>
      </c>
      <c r="J29" t="str">
        <f>VLOOKUP(A29,HOP!A:U,21,0)</f>
        <v>直采</v>
      </c>
    </row>
    <row r="30" hidden="1" spans="1:10">
      <c r="A30" s="5">
        <v>999223385243431</v>
      </c>
      <c r="B30" s="4" t="s">
        <v>27</v>
      </c>
      <c r="C30" s="6">
        <v>45017</v>
      </c>
      <c r="D30" s="6">
        <v>45018</v>
      </c>
      <c r="E30" s="4">
        <v>0</v>
      </c>
      <c r="F30" t="e">
        <f>VLOOKUP(A30,HOP!A:L,12,0)</f>
        <v>#N/A</v>
      </c>
      <c r="G30" t="e">
        <f>VLOOKUP(A30,HOP!A:C,3,0)</f>
        <v>#N/A</v>
      </c>
      <c r="H30" t="e">
        <f t="shared" si="0"/>
        <v>#N/A</v>
      </c>
      <c r="I30" t="e">
        <f t="shared" si="1"/>
        <v>#N/A</v>
      </c>
      <c r="J30" t="e">
        <f>VLOOKUP(A30,HOP!A:U,21,0)</f>
        <v>#N/A</v>
      </c>
    </row>
    <row r="31" hidden="1" spans="1:11">
      <c r="A31" s="5">
        <v>999223424027206</v>
      </c>
      <c r="B31" s="4" t="s">
        <v>27</v>
      </c>
      <c r="C31" s="6">
        <v>45016</v>
      </c>
      <c r="D31" s="6">
        <v>45018</v>
      </c>
      <c r="E31" s="4">
        <v>2115</v>
      </c>
      <c r="F31">
        <v>2115</v>
      </c>
      <c r="G31" s="11" t="s">
        <v>165</v>
      </c>
      <c r="H31">
        <f t="shared" si="0"/>
        <v>0</v>
      </c>
      <c r="I31" t="str">
        <f t="shared" si="1"/>
        <v>，202303311052040020</v>
      </c>
      <c r="J31" t="e">
        <f>VLOOKUP(A31,HOP!A:U,21,0)</f>
        <v>#N/A</v>
      </c>
      <c r="K31">
        <v>3.31</v>
      </c>
    </row>
    <row r="32" hidden="1" spans="1:11">
      <c r="A32" s="5">
        <v>999223424042762</v>
      </c>
      <c r="B32" s="4" t="s">
        <v>27</v>
      </c>
      <c r="C32" s="6">
        <v>45016</v>
      </c>
      <c r="D32" s="6">
        <v>45018</v>
      </c>
      <c r="E32" s="4">
        <v>705</v>
      </c>
      <c r="F32">
        <v>705</v>
      </c>
      <c r="G32" s="11" t="s">
        <v>166</v>
      </c>
      <c r="H32">
        <f t="shared" si="0"/>
        <v>0</v>
      </c>
      <c r="I32" t="str">
        <f t="shared" si="1"/>
        <v>，202303311102340071</v>
      </c>
      <c r="J32" t="e">
        <f>VLOOKUP(A32,HOP!A:U,21,0)</f>
        <v>#N/A</v>
      </c>
      <c r="K32">
        <v>3.31</v>
      </c>
    </row>
    <row r="33" hidden="1" spans="1:11">
      <c r="A33" s="5">
        <v>999223430725939</v>
      </c>
      <c r="B33" s="4" t="s">
        <v>27</v>
      </c>
      <c r="C33" s="6">
        <v>45017</v>
      </c>
      <c r="D33" s="6">
        <v>45018</v>
      </c>
      <c r="E33" s="4">
        <v>329</v>
      </c>
      <c r="F33">
        <v>329</v>
      </c>
      <c r="G33" s="11" t="s">
        <v>167</v>
      </c>
      <c r="H33">
        <f t="shared" si="0"/>
        <v>0</v>
      </c>
      <c r="I33" t="str">
        <f t="shared" si="1"/>
        <v>，202303311716070068</v>
      </c>
      <c r="J33" t="e">
        <f>VLOOKUP(A33,HOP!A:U,21,0)</f>
        <v>#N/A</v>
      </c>
      <c r="K33">
        <v>3.31</v>
      </c>
    </row>
    <row r="34" hidden="1" spans="1:11">
      <c r="A34" s="5">
        <v>999223434524703</v>
      </c>
      <c r="B34" s="4" t="s">
        <v>27</v>
      </c>
      <c r="C34" s="6">
        <v>45017</v>
      </c>
      <c r="D34" s="6">
        <v>45018</v>
      </c>
      <c r="E34" s="4">
        <v>355.6</v>
      </c>
      <c r="F34">
        <v>355.6</v>
      </c>
      <c r="G34" s="11" t="s">
        <v>168</v>
      </c>
      <c r="H34">
        <f t="shared" si="0"/>
        <v>0</v>
      </c>
      <c r="I34" t="str">
        <f t="shared" si="1"/>
        <v>，202303312104100069</v>
      </c>
      <c r="J34" t="e">
        <f>VLOOKUP(A34,HOP!A:U,21,0)</f>
        <v>#N/A</v>
      </c>
      <c r="K34">
        <v>3.31</v>
      </c>
    </row>
    <row r="35" hidden="1" spans="1:11">
      <c r="A35" s="5">
        <v>23438034988</v>
      </c>
      <c r="B35" s="4" t="s">
        <v>27</v>
      </c>
      <c r="C35" s="6">
        <v>45017</v>
      </c>
      <c r="D35" s="6">
        <v>45018</v>
      </c>
      <c r="E35" s="4">
        <v>355.6</v>
      </c>
      <c r="F35">
        <v>355.6</v>
      </c>
      <c r="G35" s="11" t="s">
        <v>169</v>
      </c>
      <c r="H35">
        <f t="shared" si="0"/>
        <v>0</v>
      </c>
      <c r="I35" t="str">
        <f t="shared" si="1"/>
        <v>，202304010931020025</v>
      </c>
      <c r="J35" t="e">
        <f>VLOOKUP(A35,HOP!A:U,21,0)</f>
        <v>#N/A</v>
      </c>
      <c r="K35">
        <v>4.1</v>
      </c>
    </row>
    <row r="36" hidden="1" spans="1:11">
      <c r="A36" s="5">
        <v>999223443324704</v>
      </c>
      <c r="B36" s="4" t="s">
        <v>27</v>
      </c>
      <c r="C36" s="6">
        <v>45017</v>
      </c>
      <c r="D36" s="6">
        <v>45018</v>
      </c>
      <c r="E36" s="4">
        <v>355.6</v>
      </c>
      <c r="F36">
        <v>355.6</v>
      </c>
      <c r="G36" s="11" t="s">
        <v>170</v>
      </c>
      <c r="H36">
        <f t="shared" si="0"/>
        <v>0</v>
      </c>
      <c r="I36" t="str">
        <f t="shared" si="1"/>
        <v>，202304011604120021</v>
      </c>
      <c r="J36" t="e">
        <f>VLOOKUP(A36,HOP!A:U,21,0)</f>
        <v>#N/A</v>
      </c>
      <c r="K36">
        <v>4.1</v>
      </c>
    </row>
    <row r="37" hidden="1" spans="1:11">
      <c r="A37" s="5">
        <v>999223449198144</v>
      </c>
      <c r="B37" s="4" t="s">
        <v>27</v>
      </c>
      <c r="C37" s="6">
        <v>45017</v>
      </c>
      <c r="D37" s="6">
        <v>45018</v>
      </c>
      <c r="E37" s="4">
        <v>340.2</v>
      </c>
      <c r="F37">
        <v>340.2</v>
      </c>
      <c r="G37" s="11" t="s">
        <v>171</v>
      </c>
      <c r="H37">
        <f t="shared" si="0"/>
        <v>0</v>
      </c>
      <c r="I37" t="str">
        <f t="shared" si="1"/>
        <v>，202304012245010069</v>
      </c>
      <c r="J37" t="e">
        <f>VLOOKUP(A37,HOP!A:U,21,0)</f>
        <v>#N/A</v>
      </c>
      <c r="K37">
        <v>4.1</v>
      </c>
    </row>
    <row r="39" spans="5:5">
      <c r="E39">
        <f>SUM(E2:E38)</f>
        <v>43947.04</v>
      </c>
    </row>
    <row r="40" spans="5:5">
      <c r="E40" t="s">
        <v>172</v>
      </c>
    </row>
    <row r="41" spans="1:3">
      <c r="A41" t="s">
        <v>173</v>
      </c>
      <c r="B41">
        <v>13386.9</v>
      </c>
      <c r="C41">
        <v>15279.52</v>
      </c>
    </row>
    <row r="42" spans="1:3">
      <c r="A42" s="7" t="s">
        <v>174</v>
      </c>
      <c r="B42">
        <v>3151.94</v>
      </c>
      <c r="C42">
        <v>3597.56</v>
      </c>
    </row>
    <row r="43" spans="1:3">
      <c r="A43" t="s">
        <v>175</v>
      </c>
      <c r="B43">
        <v>27408.2</v>
      </c>
      <c r="C43">
        <v>31283.14</v>
      </c>
    </row>
    <row r="44" spans="1:3">
      <c r="A44" t="s">
        <v>176</v>
      </c>
      <c r="B44">
        <f>SUBTOTAL(9,B41:B43)</f>
        <v>43947.04</v>
      </c>
      <c r="C44">
        <f>SUBTOTAL(9,C41:C43)</f>
        <v>50160.22</v>
      </c>
    </row>
    <row r="45" spans="1:1">
      <c r="A45" s="8" t="s">
        <v>177</v>
      </c>
    </row>
  </sheetData>
  <autoFilter ref="A1:X37">
    <filterColumn colId="4">
      <filters>
        <filter val="2115"/>
        <filter val="1316"/>
        <filter val="658"/>
        <filter val="340.2"/>
        <filter val="418.2"/>
        <filter val="830.22"/>
        <filter val="5125"/>
        <filter val="352.5"/>
        <filter val="355.6"/>
        <filter val="329"/>
        <filter val="1059.22"/>
        <filter val="14377"/>
        <filter val="1778"/>
        <filter val="5040"/>
        <filter val="446.42"/>
        <filter val="343"/>
        <filter val="705"/>
        <filter val="987"/>
        <filter val="2448"/>
        <filter val="816.08"/>
      </filters>
    </filterColumn>
    <filterColumn colId="10">
      <filters blank="1"/>
    </filterColumn>
    <extLst/>
  </autoFilter>
  <conditionalFormatting sqref="A1:A45 A47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D15" sqref="D15"/>
    </sheetView>
  </sheetViews>
  <sheetFormatPr defaultColWidth="9" defaultRowHeight="14.4"/>
  <cols>
    <col min="1" max="1" width="12.8888888888889"/>
  </cols>
  <sheetData>
    <row r="1" spans="1:22">
      <c r="A1" s="1" t="s">
        <v>178</v>
      </c>
      <c r="B1" s="1" t="s">
        <v>179</v>
      </c>
      <c r="C1" s="1" t="s">
        <v>180</v>
      </c>
      <c r="D1" s="1" t="s">
        <v>181</v>
      </c>
      <c r="E1" s="1" t="s">
        <v>13</v>
      </c>
      <c r="F1" s="1" t="s">
        <v>5</v>
      </c>
      <c r="G1" s="1" t="s">
        <v>6</v>
      </c>
      <c r="H1" s="1" t="s">
        <v>182</v>
      </c>
      <c r="I1" s="1" t="s">
        <v>183</v>
      </c>
      <c r="J1" s="1" t="s">
        <v>184</v>
      </c>
      <c r="K1" s="1" t="s">
        <v>185</v>
      </c>
      <c r="L1" s="1" t="s">
        <v>186</v>
      </c>
      <c r="M1" s="1" t="s">
        <v>187</v>
      </c>
      <c r="N1" s="1" t="s">
        <v>188</v>
      </c>
      <c r="O1" s="1" t="s">
        <v>189</v>
      </c>
      <c r="P1" s="1" t="s">
        <v>190</v>
      </c>
      <c r="Q1" s="1" t="s">
        <v>191</v>
      </c>
      <c r="R1" s="1" t="s">
        <v>192</v>
      </c>
      <c r="S1" s="1" t="s">
        <v>193</v>
      </c>
      <c r="T1" s="1" t="s">
        <v>194</v>
      </c>
      <c r="U1" s="1" t="s">
        <v>195</v>
      </c>
      <c r="V1" s="1" t="s">
        <v>196</v>
      </c>
    </row>
    <row r="2" spans="1:22">
      <c r="A2" s="2">
        <v>999223378784533</v>
      </c>
      <c r="B2" s="3" t="s">
        <v>197</v>
      </c>
      <c r="C2" s="3" t="s">
        <v>198</v>
      </c>
      <c r="D2" s="3" t="s">
        <v>199</v>
      </c>
      <c r="E2" s="3" t="s">
        <v>200</v>
      </c>
      <c r="F2" s="3" t="s">
        <v>201</v>
      </c>
      <c r="G2" s="3" t="s">
        <v>202</v>
      </c>
      <c r="H2" s="3" t="s">
        <v>203</v>
      </c>
      <c r="I2" s="3" t="s">
        <v>204</v>
      </c>
      <c r="J2" s="3" t="s">
        <v>205</v>
      </c>
      <c r="K2" s="3" t="s">
        <v>204</v>
      </c>
      <c r="L2" s="3" t="s">
        <v>204</v>
      </c>
      <c r="M2" s="3" t="s">
        <v>206</v>
      </c>
      <c r="N2" s="3" t="s">
        <v>206</v>
      </c>
      <c r="O2" s="3" t="s">
        <v>207</v>
      </c>
      <c r="P2" s="3" t="s">
        <v>208</v>
      </c>
      <c r="Q2" s="3" t="s">
        <v>209</v>
      </c>
      <c r="R2" s="3" t="s">
        <v>210</v>
      </c>
      <c r="S2" s="3" t="s">
        <v>211</v>
      </c>
      <c r="T2" s="3" t="s">
        <v>212</v>
      </c>
      <c r="U2" s="3" t="s">
        <v>213</v>
      </c>
      <c r="V2" s="3" t="s">
        <v>214</v>
      </c>
    </row>
    <row r="3" spans="1:22">
      <c r="A3" s="2">
        <v>23364828221</v>
      </c>
      <c r="B3" s="3" t="s">
        <v>215</v>
      </c>
      <c r="C3" s="3" t="s">
        <v>216</v>
      </c>
      <c r="D3" s="3" t="s">
        <v>217</v>
      </c>
      <c r="E3" s="3" t="s">
        <v>218</v>
      </c>
      <c r="F3" s="3" t="s">
        <v>219</v>
      </c>
      <c r="G3" s="3" t="s">
        <v>201</v>
      </c>
      <c r="H3" s="3" t="s">
        <v>203</v>
      </c>
      <c r="I3" s="3" t="s">
        <v>220</v>
      </c>
      <c r="J3" s="3" t="s">
        <v>205</v>
      </c>
      <c r="K3" s="3" t="s">
        <v>220</v>
      </c>
      <c r="L3" s="3" t="s">
        <v>220</v>
      </c>
      <c r="M3" s="3" t="s">
        <v>206</v>
      </c>
      <c r="N3" s="3" t="s">
        <v>206</v>
      </c>
      <c r="O3" s="3" t="s">
        <v>207</v>
      </c>
      <c r="P3" s="3" t="s">
        <v>208</v>
      </c>
      <c r="Q3" s="3" t="s">
        <v>209</v>
      </c>
      <c r="R3" s="3" t="s">
        <v>221</v>
      </c>
      <c r="S3" s="3" t="s">
        <v>211</v>
      </c>
      <c r="T3" s="3" t="s">
        <v>212</v>
      </c>
      <c r="U3" s="3" t="s">
        <v>222</v>
      </c>
      <c r="V3" s="3" t="s">
        <v>214</v>
      </c>
    </row>
    <row r="4" spans="1:22">
      <c r="A4" s="2">
        <v>23364822710</v>
      </c>
      <c r="B4" s="3" t="s">
        <v>215</v>
      </c>
      <c r="C4" s="3" t="s">
        <v>223</v>
      </c>
      <c r="D4" s="3" t="s">
        <v>217</v>
      </c>
      <c r="E4" s="3" t="s">
        <v>218</v>
      </c>
      <c r="F4" s="3" t="s">
        <v>224</v>
      </c>
      <c r="G4" s="3" t="s">
        <v>219</v>
      </c>
      <c r="H4" s="3" t="s">
        <v>203</v>
      </c>
      <c r="I4" s="3" t="s">
        <v>225</v>
      </c>
      <c r="J4" s="3" t="s">
        <v>205</v>
      </c>
      <c r="K4" s="3" t="s">
        <v>225</v>
      </c>
      <c r="L4" s="3" t="s">
        <v>225</v>
      </c>
      <c r="M4" s="3" t="s">
        <v>206</v>
      </c>
      <c r="N4" s="3" t="s">
        <v>206</v>
      </c>
      <c r="O4" s="3" t="s">
        <v>207</v>
      </c>
      <c r="P4" s="3" t="s">
        <v>208</v>
      </c>
      <c r="Q4" s="3" t="s">
        <v>209</v>
      </c>
      <c r="R4" s="3" t="s">
        <v>226</v>
      </c>
      <c r="S4" s="3" t="s">
        <v>211</v>
      </c>
      <c r="T4" s="3" t="s">
        <v>212</v>
      </c>
      <c r="U4" s="3" t="s">
        <v>222</v>
      </c>
      <c r="V4" s="3" t="s">
        <v>214</v>
      </c>
    </row>
    <row r="5" spans="1:22">
      <c r="A5" s="2">
        <v>999223364023012</v>
      </c>
      <c r="B5" s="3" t="s">
        <v>227</v>
      </c>
      <c r="C5" s="3" t="s">
        <v>228</v>
      </c>
      <c r="D5" s="3" t="s">
        <v>229</v>
      </c>
      <c r="E5" s="3" t="s">
        <v>230</v>
      </c>
      <c r="F5" s="3" t="s">
        <v>219</v>
      </c>
      <c r="G5" s="3" t="s">
        <v>202</v>
      </c>
      <c r="H5" s="3" t="s">
        <v>203</v>
      </c>
      <c r="I5" s="3" t="s">
        <v>231</v>
      </c>
      <c r="J5" s="3" t="s">
        <v>205</v>
      </c>
      <c r="K5" s="3" t="s">
        <v>231</v>
      </c>
      <c r="L5" s="3" t="s">
        <v>231</v>
      </c>
      <c r="M5" s="3" t="s">
        <v>206</v>
      </c>
      <c r="N5" s="3" t="s">
        <v>206</v>
      </c>
      <c r="O5" s="3" t="s">
        <v>207</v>
      </c>
      <c r="P5" s="3" t="s">
        <v>208</v>
      </c>
      <c r="Q5" s="3" t="s">
        <v>209</v>
      </c>
      <c r="R5" s="3" t="s">
        <v>232</v>
      </c>
      <c r="S5" s="3" t="s">
        <v>211</v>
      </c>
      <c r="T5" s="3" t="s">
        <v>212</v>
      </c>
      <c r="U5" s="3" t="s">
        <v>213</v>
      </c>
      <c r="V5" s="3" t="s">
        <v>214</v>
      </c>
    </row>
    <row r="6" spans="1:22">
      <c r="A6" s="2">
        <v>999223362853578</v>
      </c>
      <c r="B6" s="3" t="s">
        <v>227</v>
      </c>
      <c r="C6" s="3" t="s">
        <v>233</v>
      </c>
      <c r="D6" s="3" t="s">
        <v>234</v>
      </c>
      <c r="E6" s="3" t="s">
        <v>111</v>
      </c>
      <c r="F6" s="3" t="s">
        <v>201</v>
      </c>
      <c r="G6" s="3" t="s">
        <v>202</v>
      </c>
      <c r="H6" s="3" t="s">
        <v>203</v>
      </c>
      <c r="I6" s="3" t="s">
        <v>235</v>
      </c>
      <c r="J6" s="3" t="s">
        <v>205</v>
      </c>
      <c r="K6" s="3" t="s">
        <v>235</v>
      </c>
      <c r="L6" s="3" t="s">
        <v>235</v>
      </c>
      <c r="M6" s="3" t="s">
        <v>206</v>
      </c>
      <c r="N6" s="3" t="s">
        <v>206</v>
      </c>
      <c r="O6" s="3" t="s">
        <v>207</v>
      </c>
      <c r="P6" s="3" t="s">
        <v>208</v>
      </c>
      <c r="Q6" s="3" t="s">
        <v>209</v>
      </c>
      <c r="R6" s="3" t="s">
        <v>236</v>
      </c>
      <c r="S6" s="3" t="s">
        <v>211</v>
      </c>
      <c r="T6" s="3" t="s">
        <v>212</v>
      </c>
      <c r="U6" s="3" t="s">
        <v>222</v>
      </c>
      <c r="V6" s="3" t="s">
        <v>214</v>
      </c>
    </row>
    <row r="7" spans="1:22">
      <c r="A7" s="2">
        <v>999223304286289</v>
      </c>
      <c r="B7" s="3" t="s">
        <v>237</v>
      </c>
      <c r="C7" s="3" t="s">
        <v>238</v>
      </c>
      <c r="D7" s="3" t="s">
        <v>239</v>
      </c>
      <c r="E7" s="3" t="s">
        <v>240</v>
      </c>
      <c r="F7" s="3" t="s">
        <v>215</v>
      </c>
      <c r="G7" s="3" t="s">
        <v>219</v>
      </c>
      <c r="H7" s="3" t="s">
        <v>203</v>
      </c>
      <c r="I7" s="3" t="s">
        <v>241</v>
      </c>
      <c r="J7" s="3" t="s">
        <v>205</v>
      </c>
      <c r="K7" s="3" t="s">
        <v>241</v>
      </c>
      <c r="L7" s="3" t="s">
        <v>241</v>
      </c>
      <c r="M7" s="3" t="s">
        <v>206</v>
      </c>
      <c r="N7" s="3" t="s">
        <v>206</v>
      </c>
      <c r="O7" s="3" t="s">
        <v>207</v>
      </c>
      <c r="P7" s="3" t="s">
        <v>208</v>
      </c>
      <c r="Q7" s="3" t="s">
        <v>209</v>
      </c>
      <c r="R7" s="3" t="s">
        <v>242</v>
      </c>
      <c r="S7" s="3" t="s">
        <v>211</v>
      </c>
      <c r="T7" s="3" t="s">
        <v>212</v>
      </c>
      <c r="U7" s="3" t="s">
        <v>213</v>
      </c>
      <c r="V7" s="3" t="s">
        <v>214</v>
      </c>
    </row>
    <row r="8" spans="1:22">
      <c r="A8" s="2">
        <v>999223259125031</v>
      </c>
      <c r="B8" s="3" t="s">
        <v>243</v>
      </c>
      <c r="C8" s="3" t="s">
        <v>244</v>
      </c>
      <c r="D8" s="3" t="s">
        <v>245</v>
      </c>
      <c r="E8" s="3" t="s">
        <v>246</v>
      </c>
      <c r="F8" s="3" t="s">
        <v>201</v>
      </c>
      <c r="G8" s="3" t="s">
        <v>202</v>
      </c>
      <c r="H8" s="3" t="s">
        <v>203</v>
      </c>
      <c r="I8" s="3" t="s">
        <v>247</v>
      </c>
      <c r="J8" s="3" t="s">
        <v>205</v>
      </c>
      <c r="K8" s="3" t="s">
        <v>247</v>
      </c>
      <c r="L8" s="3" t="s">
        <v>247</v>
      </c>
      <c r="M8" s="3" t="s">
        <v>206</v>
      </c>
      <c r="N8" s="3" t="s">
        <v>206</v>
      </c>
      <c r="O8" s="3" t="s">
        <v>207</v>
      </c>
      <c r="P8" s="3" t="s">
        <v>208</v>
      </c>
      <c r="Q8" s="3" t="s">
        <v>209</v>
      </c>
      <c r="R8" s="3" t="s">
        <v>248</v>
      </c>
      <c r="S8" s="3" t="s">
        <v>211</v>
      </c>
      <c r="T8" s="3" t="s">
        <v>212</v>
      </c>
      <c r="U8" s="3" t="s">
        <v>222</v>
      </c>
      <c r="V8" s="3" t="s">
        <v>214</v>
      </c>
    </row>
    <row r="9" spans="1:22">
      <c r="A9" s="2">
        <v>999223146729317</v>
      </c>
      <c r="B9" s="3" t="s">
        <v>249</v>
      </c>
      <c r="C9" s="3" t="s">
        <v>250</v>
      </c>
      <c r="D9" s="3" t="s">
        <v>229</v>
      </c>
      <c r="E9" s="3" t="s">
        <v>251</v>
      </c>
      <c r="F9" s="3" t="s">
        <v>219</v>
      </c>
      <c r="G9" s="3" t="s">
        <v>202</v>
      </c>
      <c r="H9" s="3" t="s">
        <v>203</v>
      </c>
      <c r="I9" s="3" t="s">
        <v>252</v>
      </c>
      <c r="J9" s="3" t="s">
        <v>205</v>
      </c>
      <c r="K9" s="3" t="s">
        <v>252</v>
      </c>
      <c r="L9" s="3" t="s">
        <v>252</v>
      </c>
      <c r="M9" s="3" t="s">
        <v>206</v>
      </c>
      <c r="N9" s="3" t="s">
        <v>206</v>
      </c>
      <c r="O9" s="3" t="s">
        <v>207</v>
      </c>
      <c r="P9" s="3" t="s">
        <v>208</v>
      </c>
      <c r="Q9" s="3" t="s">
        <v>209</v>
      </c>
      <c r="R9" s="3" t="s">
        <v>253</v>
      </c>
      <c r="S9" s="3" t="s">
        <v>211</v>
      </c>
      <c r="T9" s="3" t="s">
        <v>212</v>
      </c>
      <c r="U9" s="3" t="s">
        <v>213</v>
      </c>
      <c r="V9" s="3" t="s">
        <v>214</v>
      </c>
    </row>
    <row r="10" spans="1:22">
      <c r="A10" s="2">
        <v>999223084040281</v>
      </c>
      <c r="B10" s="3" t="s">
        <v>254</v>
      </c>
      <c r="C10" s="3" t="s">
        <v>255</v>
      </c>
      <c r="D10" s="3" t="s">
        <v>239</v>
      </c>
      <c r="E10" s="3" t="s">
        <v>256</v>
      </c>
      <c r="F10" s="3" t="s">
        <v>237</v>
      </c>
      <c r="G10" s="3" t="s">
        <v>202</v>
      </c>
      <c r="H10" s="3" t="s">
        <v>203</v>
      </c>
      <c r="I10" s="3" t="s">
        <v>257</v>
      </c>
      <c r="J10" s="3" t="s">
        <v>205</v>
      </c>
      <c r="K10" s="3" t="s">
        <v>257</v>
      </c>
      <c r="L10" s="3" t="s">
        <v>257</v>
      </c>
      <c r="M10" s="3" t="s">
        <v>206</v>
      </c>
      <c r="N10" s="3" t="s">
        <v>206</v>
      </c>
      <c r="O10" s="3" t="s">
        <v>207</v>
      </c>
      <c r="P10" s="3" t="s">
        <v>208</v>
      </c>
      <c r="Q10" s="3" t="s">
        <v>209</v>
      </c>
      <c r="R10" s="3" t="s">
        <v>258</v>
      </c>
      <c r="S10" s="3" t="s">
        <v>211</v>
      </c>
      <c r="T10" s="3" t="s">
        <v>212</v>
      </c>
      <c r="U10" s="3" t="s">
        <v>213</v>
      </c>
      <c r="V10" s="3" t="s">
        <v>214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2023-04-17T01:39:25Z</dcterms:created>
  <dcterms:modified xsi:type="dcterms:W3CDTF">2023-04-17T02:25:33Z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A141EF9F68274998821B9E46C90F61E7_12</vt:lpwstr>
  </property>
</Properties>
</file>