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<sst xmlns="http://schemas.openxmlformats.org/spreadsheetml/2006/main" count="494" uniqueCount="199">
  <si>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</si>
  <si>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</si>
  <si>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</si>
  <si>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</si>
  <si>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</si>
  <si>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</si>
  <si>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</si>
  <si>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</si>
  <si>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</si>
  <si>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</si>
  <si>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</si>
  <si>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</si>
  <si>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</si>
  <si>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</si>
  <si>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</si>
  <si>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</si>
  <si>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</si>
  <si>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</si>
  <si>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</si>
  <si>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</si>
  <si>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</si>
  <si>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</si>
  <si>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</si>
  <si>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</si>
  <si>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</si>
  <si>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21842079696	</t>
  </si>
  <si>
    <t>Ctrip</t>
  </si>
  <si>
    <t>正常</t>
  </si>
  <si>
    <t>[长滩岛]长滩岛摄政沙滩水疗度假村(Henann Regency Resort &amp; Spa)(15342592)</t>
  </si>
  <si>
    <t>豪华房(至少连住2晚及以上)&lt;特价大促销&gt;&lt;三人入住&gt;&lt;早餐&gt;</t>
  </si>
  <si>
    <t>CNY</t>
  </si>
  <si>
    <t>Marie Cruz/Anna,Marie Cruz/Anna,Marie Cruz/Anna</t>
  </si>
  <si>
    <t>CA9812230416CNY-H</t>
  </si>
  <si>
    <t>未提现</t>
  </si>
  <si>
    <t>携程开票</t>
  </si>
  <si>
    <t xml:space="preserve">	</t>
  </si>
  <si>
    <t xml:space="preserve">999221908743050	</t>
  </si>
  <si>
    <t>[曼谷]标准酒店 - 曼谷大都会大厦(The Standard, Bangkok Mahanakhon)(101925614)</t>
  </si>
  <si>
    <t>Suite Spot(连住4晚及以上)&lt;双人入住&gt;&lt;不适用泰国客人&gt;&lt;双早&gt;</t>
  </si>
  <si>
    <t>SUEN/KING TAI VICTOR</t>
  </si>
  <si>
    <t xml:space="preserve">201609815	</t>
  </si>
  <si>
    <t xml:space="preserve">999221936883066	</t>
  </si>
  <si>
    <t>[普吉岛]普吉岛迈考美丽亚酒店(SHA Extra Plus)(Melia Phuket Mai Khao(SHA Extra Plus))(95738547)</t>
  </si>
  <si>
    <t>一卧室别墅（带私人泳池）(至少连住2晚及以上)&lt;双人入住&gt;&lt;双早&gt;</t>
  </si>
  <si>
    <t>Bangura/Amelia</t>
  </si>
  <si>
    <t xml:space="preserve">39060-65	</t>
  </si>
  <si>
    <t xml:space="preserve">999221942665877	</t>
  </si>
  <si>
    <t>一卧室别墅（带私人泳池）(连住3晚及以上)&lt;双人入住&gt;&lt;双早&gt;</t>
  </si>
  <si>
    <t>YU/YAN YEE,YU/YAN YEE</t>
  </si>
  <si>
    <t xml:space="preserve">39477	</t>
  </si>
  <si>
    <t xml:space="preserve">999221961838799	</t>
  </si>
  <si>
    <t>王子标准房(至少连住2晚及以上)&lt;双人入住&gt;&lt;不适用泰国客人&gt;&lt;双早&gt;</t>
  </si>
  <si>
    <t>YANG/YICHIN</t>
  </si>
  <si>
    <t xml:space="preserve">203271392	</t>
  </si>
  <si>
    <t xml:space="preserve">999222997764726	</t>
  </si>
  <si>
    <t>[邦劳]阿罗纳海滩赫纳度假村(Henann Resort Alona Beach)(15141076)</t>
  </si>
  <si>
    <t>尊贵房(连住3晚及以上)&lt;特价大促销&gt;&lt;三人入住&gt;&lt;早餐&gt;</t>
  </si>
  <si>
    <t>IM/SEUNGHEE</t>
  </si>
  <si>
    <t xml:space="preserve">HBLMNL012-2593	</t>
  </si>
  <si>
    <t xml:space="preserve">999223196544876	</t>
  </si>
  <si>
    <t>[曼谷]曼谷 JW 万豪酒店(JW Marriott Hotel Bangkok)(64265428)</t>
  </si>
  <si>
    <t>豪华特大床房&lt;双人入住&gt;&lt;无早&gt;</t>
  </si>
  <si>
    <t>HUANG/YIJIA,GAO/YUAN</t>
  </si>
  <si>
    <t xml:space="preserve">97768273	</t>
  </si>
  <si>
    <t xml:space="preserve">999223262074762	</t>
  </si>
  <si>
    <t>[帕赛市]马尼拉101酒店（多用途酒店）(Hotel 101 Manila (Multiple Use Hotel))(52316890)</t>
  </si>
  <si>
    <t>欢乐房&lt;今日特价 &gt;&lt;三人入住&gt;&lt;无早&gt;</t>
  </si>
  <si>
    <t>BATHAN/ROSEMARIE SANDOVAL</t>
  </si>
  <si>
    <t xml:space="preserve">27916219	</t>
  </si>
  <si>
    <t xml:space="preserve">999223415775952	</t>
  </si>
  <si>
    <t>欢乐房&lt;今日特价 &gt;&lt;双人入住&gt;&lt;双早&gt;</t>
  </si>
  <si>
    <t>jamiro/marianelle</t>
  </si>
  <si>
    <t xml:space="preserve">28573969	</t>
  </si>
  <si>
    <t xml:space="preserve">999223522753595	</t>
  </si>
  <si>
    <t>[邦劳]恒安塔瓦拉度假村(Henann Tawala Resort)(56414021)</t>
  </si>
  <si>
    <t>尊贵间(至少连住2晚及以上)&lt;今日特价 &gt;&lt;双人入住&gt;&lt;双早&gt;</t>
  </si>
  <si>
    <t>Sai Ho/Cheung,Sai Ho/Cheung</t>
  </si>
  <si>
    <t xml:space="preserve">999223547864636	</t>
  </si>
  <si>
    <t>欢乐房&lt;双人入住&gt;&lt;无早&gt;</t>
  </si>
  <si>
    <t>Encarnacion/Joseph Aurelio</t>
  </si>
  <si>
    <t xml:space="preserve">29113969	</t>
  </si>
  <si>
    <t xml:space="preserve">23548956775	</t>
  </si>
  <si>
    <t>[芭堤雅]密特酒店(Mytt Hotel Pattaya)(106493625)</t>
  </si>
  <si>
    <t>尊贵奢华特大床房&lt;双人入住&gt;&lt;不适用印度客人&gt;&lt;双早&gt;</t>
  </si>
  <si>
    <t>TOSIRIWATTHANANON/PHANITTIDA</t>
  </si>
  <si>
    <t xml:space="preserve">124576	</t>
  </si>
  <si>
    <t>，</t>
  </si>
  <si>
    <t>A230417093353481</t>
  </si>
  <si>
    <t>CNY / HKD 当前参考汇率: 1.141378789</t>
  </si>
  <si>
    <t>总计：54748 CNY/
62488.21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</si>
  <si>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</si>
  <si>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</si>
  <si>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</si>
  <si>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</si>
  <si>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</si>
  <si>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</si>
  <si>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</si>
  <si>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</si>
  <si>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</si>
  <si>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</si>
  <si>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</si>
  <si>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</si>
  <si>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</si>
  <si>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</si>
  <si>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</si>
  <si>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</si>
  <si>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</si>
  <si>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</si>
  <si>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</si>
  <si>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2023-04-08</t>
  </si>
  <si>
    <t>3209147</t>
  </si>
  <si>
    <t>芭提雅Mytt海滩酒店</t>
  </si>
  <si>
    <t>TOSIRIWATTHANANON PHANITTIDA</t>
  </si>
  <si>
    <t>2023-04-09</t>
  </si>
  <si>
    <t>退房日半月结</t>
  </si>
  <si>
    <t>709.00</t>
  </si>
  <si>
    <t>RMB</t>
  </si>
  <si>
    <t>0</t>
  </si>
  <si>
    <t>0.00</t>
  </si>
  <si>
    <t>wisdom(携程)</t>
  </si>
  <si>
    <t>01.010189</t>
  </si>
  <si>
    <t>2023-04-08 17:51:18</t>
  </si>
  <si>
    <t>否</t>
  </si>
  <si>
    <t>汇智国际旅游发展有限公司</t>
  </si>
  <si>
    <t>直采</t>
  </si>
  <si>
    <t>泰国</t>
  </si>
  <si>
    <t>3208889</t>
  </si>
  <si>
    <t>马尼拉101酒店（多用途酒店）</t>
  </si>
  <si>
    <t>358.00</t>
  </si>
  <si>
    <t>2023-04-08 15:32:52</t>
  </si>
  <si>
    <t>菲律宾</t>
  </si>
  <si>
    <t>2023-04-07</t>
  </si>
  <si>
    <t>3205073</t>
  </si>
  <si>
    <t>薄荷岛赫南塔瓦拉度假村</t>
  </si>
  <si>
    <t>Cheung Sai Ho</t>
  </si>
  <si>
    <t>2023-04-10</t>
  </si>
  <si>
    <t>3700.00</t>
  </si>
  <si>
    <t>2023-04-07 12:26:41</t>
  </si>
  <si>
    <t>2023-03-30</t>
  </si>
  <si>
    <t>3183594</t>
  </si>
  <si>
    <t>2023-03-31</t>
  </si>
  <si>
    <t>2023-04-01</t>
  </si>
  <si>
    <t>368.00</t>
  </si>
  <si>
    <t>2023-03-31 11:15:34</t>
  </si>
  <si>
    <t>2023-03-24</t>
  </si>
  <si>
    <t>3168654</t>
  </si>
  <si>
    <t>2023-04-08 17:51:10</t>
  </si>
  <si>
    <t>2023-03-19</t>
  </si>
  <si>
    <t>3155393</t>
  </si>
  <si>
    <t>2023-04-02</t>
  </si>
  <si>
    <t>437.00</t>
  </si>
  <si>
    <t>2023-03-20 15:44:56</t>
  </si>
  <si>
    <t>2023-03-15</t>
  </si>
  <si>
    <t>3137495</t>
  </si>
  <si>
    <t>曼谷JW万豪酒店</t>
  </si>
  <si>
    <t>2023-04-11</t>
  </si>
  <si>
    <t>3690.00</t>
  </si>
  <si>
    <t>2023-03-15 18:00:33</t>
  </si>
  <si>
    <t>2023-03-03</t>
  </si>
  <si>
    <t>3086796</t>
  </si>
  <si>
    <t>阿罗纳海滩赫纳度假村</t>
  </si>
  <si>
    <t>2023-04-03</t>
  </si>
  <si>
    <t>2023-04-06</t>
  </si>
  <si>
    <t>4800.00</t>
  </si>
  <si>
    <t>2023-03-07 09:58:59</t>
  </si>
  <si>
    <t>999223522753595,</t>
  </si>
  <si>
    <t>2023-01-31</t>
  </si>
  <si>
    <t>2992014</t>
  </si>
  <si>
    <t>2023-04-07 12:24:59</t>
  </si>
  <si>
    <t>2022-12-19</t>
  </si>
  <si>
    <t>2886695</t>
  </si>
  <si>
    <t>标准酒店 - 曼谷大都会大厦</t>
  </si>
  <si>
    <t>YANG YICHIN</t>
  </si>
  <si>
    <t>2023-04-05</t>
  </si>
  <si>
    <t>3000.00</t>
  </si>
  <si>
    <t>2022-12-20 11:53:01</t>
  </si>
  <si>
    <t>2022-12-17</t>
  </si>
  <si>
    <t>2880747</t>
  </si>
  <si>
    <t>普吉岛迈考美丽亚酒店(SHA Extra Plus)</t>
  </si>
  <si>
    <t>YU/YAN YEE</t>
  </si>
  <si>
    <t>4230.00</t>
  </si>
  <si>
    <t>2022-12-19 11:55:23</t>
  </si>
  <si>
    <t>2022-12-16</t>
  </si>
  <si>
    <t>2878429</t>
  </si>
  <si>
    <t>2023-04-12</t>
  </si>
  <si>
    <t>2023-04-14</t>
  </si>
  <si>
    <t>16980.00</t>
  </si>
  <si>
    <t>2022-12-16 17:40:49</t>
  </si>
  <si>
    <t>2022-12-13</t>
  </si>
  <si>
    <t>2870695</t>
  </si>
  <si>
    <t>11076.00</t>
  </si>
  <si>
    <t>2022-12-13 18:17:22</t>
  </si>
  <si>
    <t>2022-11-26</t>
  </si>
  <si>
    <t>2825777</t>
  </si>
  <si>
    <t>长滩岛摄政沙滩水疗度假村</t>
  </si>
  <si>
    <t>Marie Cruz Anna</t>
  </si>
  <si>
    <t>2023-04-13</t>
  </si>
  <si>
    <t>5400.00</t>
  </si>
  <si>
    <t>2022-11-28 17:33:07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</si>
</sst>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16</xdr:col>
      <xdr:colOff>9525</xdr:colOff>
      <xdr:row>55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4681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C44" sqref="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45024</v>
      </c>
      <c r="G2" s="6">
        <v>45029</v>
      </c>
      <c r="H2" s="4">
        <v>1</v>
      </c>
      <c r="I2" s="4">
        <v>5</v>
      </c>
      <c r="J2" s="4">
        <v>5</v>
      </c>
      <c r="K2" s="4" t="s">
        <v>30</v>
      </c>
      <c r="L2" s="4">
        <v>5400</v>
      </c>
      <c r="M2" s="4">
        <v>5400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44891</v>
      </c>
      <c r="S2" s="6">
        <v>45032</v>
      </c>
      <c r="T2" s="4" t="s">
        <v>34</v>
      </c>
      <c r="U2" s="4">
        <v>5400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45021</v>
      </c>
      <c r="G3" s="6">
        <v>45025</v>
      </c>
      <c r="H3" s="4">
        <v>1</v>
      </c>
      <c r="I3" s="4">
        <v>4</v>
      </c>
      <c r="J3" s="4">
        <v>4</v>
      </c>
      <c r="K3" s="4" t="s">
        <v>30</v>
      </c>
      <c r="L3" s="4">
        <v>11076</v>
      </c>
      <c r="M3" s="4">
        <v>11076</v>
      </c>
      <c r="N3" s="4" t="s">
        <v>39</v>
      </c>
      <c r="O3" s="4" t="s">
        <v>32</v>
      </c>
      <c r="P3" s="4" t="s">
        <v>33</v>
      </c>
      <c r="Q3" s="4">
        <v>0</v>
      </c>
      <c r="R3" s="7">
        <v>44908</v>
      </c>
      <c r="S3" s="6">
        <v>45032</v>
      </c>
      <c r="T3" s="4" t="s">
        <v>34</v>
      </c>
      <c r="U3" s="4">
        <v>11076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45028</v>
      </c>
      <c r="G4" s="6">
        <v>45030</v>
      </c>
      <c r="H4" s="4">
        <v>6</v>
      </c>
      <c r="I4" s="4">
        <v>2</v>
      </c>
      <c r="J4" s="4">
        <v>12</v>
      </c>
      <c r="K4" s="4" t="s">
        <v>30</v>
      </c>
      <c r="L4" s="4">
        <v>16980</v>
      </c>
      <c r="M4" s="4">
        <v>16980</v>
      </c>
      <c r="N4" s="4" t="s">
        <v>44</v>
      </c>
      <c r="O4" s="4" t="s">
        <v>32</v>
      </c>
      <c r="P4" s="4" t="s">
        <v>33</v>
      </c>
      <c r="Q4" s="4">
        <v>0</v>
      </c>
      <c r="R4" s="7">
        <v>44911</v>
      </c>
      <c r="S4" s="6">
        <v>45032</v>
      </c>
      <c r="T4" s="4" t="s">
        <v>34</v>
      </c>
      <c r="U4" s="4">
        <v>16980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47</v>
      </c>
      <c r="F5" s="6">
        <v>45019</v>
      </c>
      <c r="G5" s="6">
        <v>45022</v>
      </c>
      <c r="H5" s="4">
        <v>1</v>
      </c>
      <c r="I5" s="4">
        <v>3</v>
      </c>
      <c r="J5" s="4">
        <v>3</v>
      </c>
      <c r="K5" s="4" t="s">
        <v>30</v>
      </c>
      <c r="L5" s="4">
        <v>4230</v>
      </c>
      <c r="M5" s="4">
        <v>4230</v>
      </c>
      <c r="N5" s="4" t="s">
        <v>48</v>
      </c>
      <c r="O5" s="4" t="s">
        <v>32</v>
      </c>
      <c r="P5" s="4" t="s">
        <v>33</v>
      </c>
      <c r="Q5" s="4">
        <v>0</v>
      </c>
      <c r="R5" s="7">
        <v>44912</v>
      </c>
      <c r="S5" s="6">
        <v>45032</v>
      </c>
      <c r="T5" s="4" t="s">
        <v>34</v>
      </c>
      <c r="U5" s="4">
        <v>4230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37</v>
      </c>
      <c r="E6" s="4" t="s">
        <v>51</v>
      </c>
      <c r="F6" s="6">
        <v>45018</v>
      </c>
      <c r="G6" s="6">
        <v>45021</v>
      </c>
      <c r="H6" s="4">
        <v>1</v>
      </c>
      <c r="I6" s="4">
        <v>3</v>
      </c>
      <c r="J6" s="4">
        <v>3</v>
      </c>
      <c r="K6" s="4" t="s">
        <v>30</v>
      </c>
      <c r="L6" s="4">
        <v>3000</v>
      </c>
      <c r="M6" s="4">
        <v>3000</v>
      </c>
      <c r="N6" s="4" t="s">
        <v>52</v>
      </c>
      <c r="O6" s="4" t="s">
        <v>32</v>
      </c>
      <c r="P6" s="4" t="s">
        <v>33</v>
      </c>
      <c r="Q6" s="4">
        <v>0</v>
      </c>
      <c r="R6" s="7">
        <v>44914</v>
      </c>
      <c r="S6" s="6">
        <v>45032</v>
      </c>
      <c r="T6" s="4" t="s">
        <v>34</v>
      </c>
      <c r="U6" s="4">
        <v>3000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45019</v>
      </c>
      <c r="G7" s="6">
        <v>45022</v>
      </c>
      <c r="H7" s="4">
        <v>1</v>
      </c>
      <c r="I7" s="4">
        <v>3</v>
      </c>
      <c r="J7" s="4">
        <v>3</v>
      </c>
      <c r="K7" s="4" t="s">
        <v>30</v>
      </c>
      <c r="L7" s="4">
        <v>4800</v>
      </c>
      <c r="M7" s="4">
        <v>4800</v>
      </c>
      <c r="N7" s="4" t="s">
        <v>57</v>
      </c>
      <c r="O7" s="4" t="s">
        <v>32</v>
      </c>
      <c r="P7" s="4" t="s">
        <v>33</v>
      </c>
      <c r="Q7" s="4">
        <v>0</v>
      </c>
      <c r="R7" s="7">
        <v>44988</v>
      </c>
      <c r="S7" s="6">
        <v>45032</v>
      </c>
      <c r="T7" s="4" t="s">
        <v>34</v>
      </c>
      <c r="U7" s="4">
        <v>4800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45024</v>
      </c>
      <c r="G8" s="6">
        <v>45027</v>
      </c>
      <c r="H8" s="4">
        <v>1</v>
      </c>
      <c r="I8" s="4">
        <v>3</v>
      </c>
      <c r="J8" s="4">
        <v>3</v>
      </c>
      <c r="K8" s="4" t="s">
        <v>30</v>
      </c>
      <c r="L8" s="4">
        <v>3690</v>
      </c>
      <c r="M8" s="4">
        <v>3690</v>
      </c>
      <c r="N8" s="4" t="s">
        <v>62</v>
      </c>
      <c r="O8" s="4" t="s">
        <v>32</v>
      </c>
      <c r="P8" s="4" t="s">
        <v>33</v>
      </c>
      <c r="Q8" s="4">
        <v>0</v>
      </c>
      <c r="R8" s="7">
        <v>45000</v>
      </c>
      <c r="S8" s="6">
        <v>45032</v>
      </c>
      <c r="T8" s="4" t="s">
        <v>34</v>
      </c>
      <c r="U8" s="4">
        <v>3690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45017</v>
      </c>
      <c r="G9" s="6">
        <v>45018</v>
      </c>
      <c r="H9" s="4">
        <v>1</v>
      </c>
      <c r="I9" s="4">
        <v>1</v>
      </c>
      <c r="J9" s="4">
        <v>1</v>
      </c>
      <c r="K9" s="4" t="s">
        <v>30</v>
      </c>
      <c r="L9" s="4">
        <v>437</v>
      </c>
      <c r="M9" s="4">
        <v>437</v>
      </c>
      <c r="N9" s="4" t="s">
        <v>67</v>
      </c>
      <c r="O9" s="4" t="s">
        <v>32</v>
      </c>
      <c r="P9" s="4" t="s">
        <v>33</v>
      </c>
      <c r="Q9" s="4">
        <v>0</v>
      </c>
      <c r="R9" s="7">
        <v>45004</v>
      </c>
      <c r="S9" s="6">
        <v>45032</v>
      </c>
      <c r="T9" s="4" t="s">
        <v>34</v>
      </c>
      <c r="U9" s="4">
        <v>437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65</v>
      </c>
      <c r="E10" s="4" t="s">
        <v>70</v>
      </c>
      <c r="F10" s="6">
        <v>45016</v>
      </c>
      <c r="G10" s="6">
        <v>45017</v>
      </c>
      <c r="H10" s="4">
        <v>1</v>
      </c>
      <c r="I10" s="4">
        <v>1</v>
      </c>
      <c r="J10" s="4">
        <v>1</v>
      </c>
      <c r="K10" s="4" t="s">
        <v>30</v>
      </c>
      <c r="L10" s="4">
        <v>368</v>
      </c>
      <c r="M10" s="4">
        <v>368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45015</v>
      </c>
      <c r="S10" s="6">
        <v>45032</v>
      </c>
      <c r="T10" s="4" t="s">
        <v>34</v>
      </c>
      <c r="U10" s="4">
        <v>368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45023</v>
      </c>
      <c r="G11" s="6">
        <v>45026</v>
      </c>
      <c r="H11" s="4">
        <v>1</v>
      </c>
      <c r="I11" s="4">
        <v>3</v>
      </c>
      <c r="J11" s="4">
        <v>3</v>
      </c>
      <c r="K11" s="4" t="s">
        <v>30</v>
      </c>
      <c r="L11" s="4">
        <v>3700</v>
      </c>
      <c r="M11" s="4">
        <v>3700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45023</v>
      </c>
      <c r="S11" s="6">
        <v>45032</v>
      </c>
      <c r="T11" s="4" t="s">
        <v>34</v>
      </c>
      <c r="U11" s="4">
        <v>3700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65</v>
      </c>
      <c r="E12" s="4" t="s">
        <v>78</v>
      </c>
      <c r="F12" s="6">
        <v>45024</v>
      </c>
      <c r="G12" s="6">
        <v>45025</v>
      </c>
      <c r="H12" s="4">
        <v>1</v>
      </c>
      <c r="I12" s="4">
        <v>1</v>
      </c>
      <c r="J12" s="4">
        <v>1</v>
      </c>
      <c r="K12" s="4" t="s">
        <v>30</v>
      </c>
      <c r="L12" s="4">
        <v>358</v>
      </c>
      <c r="M12" s="4">
        <v>358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45024</v>
      </c>
      <c r="S12" s="6">
        <v>45032</v>
      </c>
      <c r="T12" s="4" t="s">
        <v>34</v>
      </c>
      <c r="U12" s="4">
        <v>358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45024</v>
      </c>
      <c r="G13" s="6">
        <v>45025</v>
      </c>
      <c r="H13" s="4">
        <v>1</v>
      </c>
      <c r="I13" s="4">
        <v>1</v>
      </c>
      <c r="J13" s="4">
        <v>1</v>
      </c>
      <c r="K13" s="4" t="s">
        <v>30</v>
      </c>
      <c r="L13" s="4">
        <v>709</v>
      </c>
      <c r="M13" s="4">
        <v>709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45024</v>
      </c>
      <c r="S13" s="6">
        <v>45032</v>
      </c>
      <c r="T13" s="4" t="s">
        <v>34</v>
      </c>
      <c r="U13" s="4">
        <v>709</v>
      </c>
      <c r="V13" s="4">
        <v>0</v>
      </c>
      <c r="W13" s="4">
        <v>0</v>
      </c>
      <c r="X13" s="4" t="s">
        <v>35</v>
      </c>
      <c r="Y13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spans="1:9">
      <c r="A2" s="5">
        <v>21842079696</v>
      </c>
      <c r="B2" s="6">
        <v>45024</v>
      </c>
      <c r="C2" s="6">
        <v>45029</v>
      </c>
      <c r="D2" s="4">
        <v>5400</v>
      </c>
      <c r="E2" s="4" t="str">
        <f>VLOOKUP(A2,HOP!A:L,12,0)</f>
        <v>5400.00</v>
      </c>
      <c r="F2" s="4" t="str">
        <f>VLOOKUP(A2,HOP!A:C,3,0)</f>
        <v>2825777</v>
      </c>
      <c r="G2" s="4">
        <f>D2-E2</f>
        <v>0</v>
      </c>
      <c r="H2" s="4" t="str">
        <f>$H$1&amp;F2</f>
        <v>，2825777</v>
      </c>
      <c r="I2" s="4" t="str">
        <f>VLOOKUP(A2,HOP!A:U,21,0)</f>
        <v>直采</v>
      </c>
    </row>
    <row r="3" s="4" customFormat="1" spans="1:9">
      <c r="A3" s="5">
        <v>999221908743050</v>
      </c>
      <c r="B3" s="6">
        <v>45021</v>
      </c>
      <c r="C3" s="6">
        <v>45025</v>
      </c>
      <c r="D3" s="4">
        <v>11076</v>
      </c>
      <c r="E3" s="4" t="str">
        <f>VLOOKUP(A3,HOP!A:L,12,0)</f>
        <v>11076.00</v>
      </c>
      <c r="F3" s="4" t="str">
        <f>VLOOKUP(A3,HOP!A:C,3,0)</f>
        <v>2870695</v>
      </c>
      <c r="G3" s="4">
        <f t="shared" ref="G3:G13" si="0">D3-E3</f>
        <v>0</v>
      </c>
      <c r="H3" s="4" t="str">
        <f t="shared" ref="H3:H13" si="1">$H$1&amp;F3</f>
        <v>，2870695</v>
      </c>
      <c r="I3" s="4" t="str">
        <f>VLOOKUP(A3,HOP!A:U,21,0)</f>
        <v>直采</v>
      </c>
    </row>
    <row r="4" s="4" customFormat="1" spans="1:9">
      <c r="A4" s="5">
        <v>999221936883066</v>
      </c>
      <c r="B4" s="6">
        <v>45028</v>
      </c>
      <c r="C4" s="6">
        <v>45030</v>
      </c>
      <c r="D4" s="4">
        <v>16980</v>
      </c>
      <c r="E4" s="4" t="str">
        <f>VLOOKUP(A4,HOP!A:L,12,0)</f>
        <v>16980.00</v>
      </c>
      <c r="F4" s="4" t="str">
        <f>VLOOKUP(A4,HOP!A:C,3,0)</f>
        <v>2878429</v>
      </c>
      <c r="G4" s="4">
        <f t="shared" si="0"/>
        <v>0</v>
      </c>
      <c r="H4" s="4" t="str">
        <f t="shared" si="1"/>
        <v>，2878429</v>
      </c>
      <c r="I4" s="4" t="str">
        <f>VLOOKUP(A4,HOP!A:U,21,0)</f>
        <v>直采</v>
      </c>
    </row>
    <row r="5" s="4" customFormat="1" spans="1:9">
      <c r="A5" s="5">
        <v>999221942665877</v>
      </c>
      <c r="B5" s="6">
        <v>45019</v>
      </c>
      <c r="C5" s="6">
        <v>45022</v>
      </c>
      <c r="D5" s="4">
        <v>4230</v>
      </c>
      <c r="E5" s="4" t="str">
        <f>VLOOKUP(A5,HOP!A:L,12,0)</f>
        <v>4230.00</v>
      </c>
      <c r="F5" s="4" t="str">
        <f>VLOOKUP(A5,HOP!A:C,3,0)</f>
        <v>2880747</v>
      </c>
      <c r="G5" s="4">
        <f t="shared" si="0"/>
        <v>0</v>
      </c>
      <c r="H5" s="4" t="str">
        <f t="shared" si="1"/>
        <v>，2880747</v>
      </c>
      <c r="I5" s="4" t="str">
        <f>VLOOKUP(A5,HOP!A:U,21,0)</f>
        <v>直采</v>
      </c>
    </row>
    <row r="6" s="4" customFormat="1" spans="1:9">
      <c r="A6" s="5">
        <v>999221961838799</v>
      </c>
      <c r="B6" s="6">
        <v>45018</v>
      </c>
      <c r="C6" s="6">
        <v>45021</v>
      </c>
      <c r="D6" s="4">
        <v>3000</v>
      </c>
      <c r="E6" s="4" t="str">
        <f>VLOOKUP(A6,HOP!A:L,12,0)</f>
        <v>3000.00</v>
      </c>
      <c r="F6" s="4" t="str">
        <f>VLOOKUP(A6,HOP!A:C,3,0)</f>
        <v>2886695</v>
      </c>
      <c r="G6" s="4">
        <f t="shared" si="0"/>
        <v>0</v>
      </c>
      <c r="H6" s="4" t="str">
        <f t="shared" si="1"/>
        <v>，2886695</v>
      </c>
      <c r="I6" s="4" t="str">
        <f>VLOOKUP(A6,HOP!A:U,21,0)</f>
        <v>直采</v>
      </c>
    </row>
    <row r="7" s="4" customFormat="1" spans="1:9">
      <c r="A7" s="5">
        <v>999222997764726</v>
      </c>
      <c r="B7" s="6">
        <v>45019</v>
      </c>
      <c r="C7" s="6">
        <v>45022</v>
      </c>
      <c r="D7" s="4">
        <v>4800</v>
      </c>
      <c r="E7" s="4" t="str">
        <f>VLOOKUP(A7,HOP!A:L,12,0)</f>
        <v>4800.00</v>
      </c>
      <c r="F7" s="4" t="str">
        <f>VLOOKUP(A7,HOP!A:C,3,0)</f>
        <v>3086796</v>
      </c>
      <c r="G7" s="4">
        <f t="shared" si="0"/>
        <v>0</v>
      </c>
      <c r="H7" s="4" t="str">
        <f t="shared" si="1"/>
        <v>，3086796</v>
      </c>
      <c r="I7" s="4" t="str">
        <f>VLOOKUP(A7,HOP!A:U,21,0)</f>
        <v>直采</v>
      </c>
    </row>
    <row r="8" s="4" customFormat="1" spans="1:9">
      <c r="A8" s="5">
        <v>999223196544876</v>
      </c>
      <c r="B8" s="6">
        <v>45024</v>
      </c>
      <c r="C8" s="6">
        <v>45027</v>
      </c>
      <c r="D8" s="4">
        <v>3690</v>
      </c>
      <c r="E8" s="4" t="str">
        <f>VLOOKUP(A8,HOP!A:L,12,0)</f>
        <v>3690.00</v>
      </c>
      <c r="F8" s="4" t="str">
        <f>VLOOKUP(A8,HOP!A:C,3,0)</f>
        <v>3137495</v>
      </c>
      <c r="G8" s="4">
        <f t="shared" si="0"/>
        <v>0</v>
      </c>
      <c r="H8" s="4" t="str">
        <f t="shared" si="1"/>
        <v>，3137495</v>
      </c>
      <c r="I8" s="4" t="str">
        <f>VLOOKUP(A8,HOP!A:U,21,0)</f>
        <v>直采</v>
      </c>
    </row>
    <row r="9" s="4" customFormat="1" spans="1:9">
      <c r="A9" s="5">
        <v>999223262074762</v>
      </c>
      <c r="B9" s="6">
        <v>45017</v>
      </c>
      <c r="C9" s="6">
        <v>45018</v>
      </c>
      <c r="D9" s="4">
        <v>437</v>
      </c>
      <c r="E9" s="4" t="str">
        <f>VLOOKUP(A9,HOP!A:L,12,0)</f>
        <v>437.00</v>
      </c>
      <c r="F9" s="4" t="str">
        <f>VLOOKUP(A9,HOP!A:C,3,0)</f>
        <v>3155393</v>
      </c>
      <c r="G9" s="4">
        <f t="shared" si="0"/>
        <v>0</v>
      </c>
      <c r="H9" s="4" t="str">
        <f t="shared" si="1"/>
        <v>，3155393</v>
      </c>
      <c r="I9" s="4" t="str">
        <f>VLOOKUP(A9,HOP!A:U,21,0)</f>
        <v>直采</v>
      </c>
    </row>
    <row r="10" s="4" customFormat="1" spans="1:9">
      <c r="A10" s="5">
        <v>999223415775952</v>
      </c>
      <c r="B10" s="6">
        <v>45016</v>
      </c>
      <c r="C10" s="6">
        <v>45017</v>
      </c>
      <c r="D10" s="4">
        <v>368</v>
      </c>
      <c r="E10" s="4" t="str">
        <f>VLOOKUP(A10,HOP!A:L,12,0)</f>
        <v>368.00</v>
      </c>
      <c r="F10" s="4" t="str">
        <f>VLOOKUP(A10,HOP!A:C,3,0)</f>
        <v>3183594</v>
      </c>
      <c r="G10" s="4">
        <f t="shared" si="0"/>
        <v>0</v>
      </c>
      <c r="H10" s="4" t="str">
        <f t="shared" si="1"/>
        <v>，3183594</v>
      </c>
      <c r="I10" s="4" t="str">
        <f>VLOOKUP(A10,HOP!A:U,21,0)</f>
        <v>直采</v>
      </c>
    </row>
    <row r="11" s="4" customFormat="1" spans="1:9">
      <c r="A11" s="5">
        <v>999223522753595</v>
      </c>
      <c r="B11" s="6">
        <v>45023</v>
      </c>
      <c r="C11" s="6">
        <v>45026</v>
      </c>
      <c r="D11" s="4">
        <v>3700</v>
      </c>
      <c r="E11" s="4" t="str">
        <f>VLOOKUP(A11,HOP!A:L,12,0)</f>
        <v>3700.00</v>
      </c>
      <c r="F11" s="4" t="str">
        <f>VLOOKUP(A11,HOP!A:C,3,0)</f>
        <v>3205073</v>
      </c>
      <c r="G11" s="4">
        <f t="shared" si="0"/>
        <v>0</v>
      </c>
      <c r="H11" s="4" t="str">
        <f t="shared" si="1"/>
        <v>，3205073</v>
      </c>
      <c r="I11" s="4" t="str">
        <f>VLOOKUP(A11,HOP!A:U,21,0)</f>
        <v>直采</v>
      </c>
    </row>
    <row r="12" s="4" customFormat="1" spans="1:9">
      <c r="A12" s="5">
        <v>999223547864636</v>
      </c>
      <c r="B12" s="6">
        <v>45024</v>
      </c>
      <c r="C12" s="6">
        <v>45025</v>
      </c>
      <c r="D12" s="4">
        <v>358</v>
      </c>
      <c r="E12" s="4" t="str">
        <f>VLOOKUP(A12,HOP!A:L,12,0)</f>
        <v>358.00</v>
      </c>
      <c r="F12" s="4" t="str">
        <f>VLOOKUP(A12,HOP!A:C,3,0)</f>
        <v>3208889</v>
      </c>
      <c r="G12" s="4">
        <f t="shared" si="0"/>
        <v>0</v>
      </c>
      <c r="H12" s="4" t="str">
        <f t="shared" si="1"/>
        <v>，3208889</v>
      </c>
      <c r="I12" s="4" t="str">
        <f>VLOOKUP(A12,HOP!A:U,21,0)</f>
        <v>直采</v>
      </c>
    </row>
    <row r="13" s="4" customFormat="1" spans="1:9">
      <c r="A13" s="5">
        <v>23548956775</v>
      </c>
      <c r="B13" s="6">
        <v>45024</v>
      </c>
      <c r="C13" s="6">
        <v>45025</v>
      </c>
      <c r="D13" s="4">
        <v>709</v>
      </c>
      <c r="E13" s="4" t="str">
        <f>VLOOKUP(A13,HOP!A:L,12,0)</f>
        <v>709.00</v>
      </c>
      <c r="F13" s="4" t="str">
        <f>VLOOKUP(A13,HOP!A:C,3,0)</f>
        <v>3209147</v>
      </c>
      <c r="G13" s="4">
        <f t="shared" si="0"/>
        <v>0</v>
      </c>
      <c r="H13" s="4" t="str">
        <f t="shared" si="1"/>
        <v>，3209147</v>
      </c>
      <c r="I13" s="4" t="str">
        <f>VLOOKUP(A13,HOP!A:U,21,0)</f>
        <v>直采</v>
      </c>
    </row>
    <row r="15" spans="4:4">
      <c r="D15" s="4">
        <f>SUM(D2:D14)</f>
        <v>54748</v>
      </c>
    </row>
    <row r="21" spans="1:1">
      <c r="A21" s="4" t="s">
        <v>87</v>
      </c>
    </row>
    <row r="22" spans="1:1">
      <c r="A22" s="4" t="s">
        <v>88</v>
      </c>
    </row>
    <row r="23" spans="1:1">
      <c r="A23" s="4" t="s">
        <v>89</v>
      </c>
    </row>
  </sheetData>
  <autoFilter ref="A1:X1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23548956775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109</v>
      </c>
      <c r="G2" s="1" t="s">
        <v>113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  <c r="V2" s="1" t="s">
        <v>125</v>
      </c>
    </row>
    <row r="3" s="1" customFormat="1" spans="1:22">
      <c r="A3" s="3">
        <v>999223547864636</v>
      </c>
      <c r="B3" s="1" t="s">
        <v>109</v>
      </c>
      <c r="C3" s="1" t="s">
        <v>126</v>
      </c>
      <c r="D3" s="1" t="s">
        <v>127</v>
      </c>
      <c r="E3" s="1" t="s">
        <v>79</v>
      </c>
      <c r="F3" s="1" t="s">
        <v>109</v>
      </c>
      <c r="G3" s="1" t="s">
        <v>113</v>
      </c>
      <c r="H3" s="1" t="s">
        <v>114</v>
      </c>
      <c r="I3" s="1" t="s">
        <v>128</v>
      </c>
      <c r="J3" s="1" t="s">
        <v>116</v>
      </c>
      <c r="K3" s="1" t="s">
        <v>128</v>
      </c>
      <c r="L3" s="1" t="s">
        <v>128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129</v>
      </c>
      <c r="S3" s="1" t="s">
        <v>122</v>
      </c>
      <c r="T3" s="1" t="s">
        <v>123</v>
      </c>
      <c r="U3" s="1" t="s">
        <v>124</v>
      </c>
      <c r="V3" s="1" t="s">
        <v>130</v>
      </c>
    </row>
    <row r="4" s="1" customFormat="1" spans="1:22">
      <c r="A4" s="3">
        <v>999223522753595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131</v>
      </c>
      <c r="G4" s="1" t="s">
        <v>135</v>
      </c>
      <c r="H4" s="1" t="s">
        <v>114</v>
      </c>
      <c r="I4" s="1" t="s">
        <v>136</v>
      </c>
      <c r="J4" s="1" t="s">
        <v>116</v>
      </c>
      <c r="K4" s="1" t="s">
        <v>136</v>
      </c>
      <c r="L4" s="1" t="s">
        <v>136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137</v>
      </c>
      <c r="S4" s="1" t="s">
        <v>122</v>
      </c>
      <c r="T4" s="1" t="s">
        <v>123</v>
      </c>
      <c r="U4" s="1" t="s">
        <v>124</v>
      </c>
      <c r="V4" s="1" t="s">
        <v>130</v>
      </c>
    </row>
    <row r="5" s="1" customFormat="1" spans="1:22">
      <c r="A5" s="3">
        <v>999223415775952</v>
      </c>
      <c r="B5" s="1" t="s">
        <v>138</v>
      </c>
      <c r="C5" s="1" t="s">
        <v>139</v>
      </c>
      <c r="D5" s="1" t="s">
        <v>127</v>
      </c>
      <c r="E5" s="1" t="s">
        <v>71</v>
      </c>
      <c r="F5" s="1" t="s">
        <v>140</v>
      </c>
      <c r="G5" s="1" t="s">
        <v>141</v>
      </c>
      <c r="H5" s="1" t="s">
        <v>114</v>
      </c>
      <c r="I5" s="1" t="s">
        <v>142</v>
      </c>
      <c r="J5" s="1" t="s">
        <v>116</v>
      </c>
      <c r="K5" s="1" t="s">
        <v>142</v>
      </c>
      <c r="L5" s="1" t="s">
        <v>142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143</v>
      </c>
      <c r="S5" s="1" t="s">
        <v>122</v>
      </c>
      <c r="T5" s="1" t="s">
        <v>123</v>
      </c>
      <c r="U5" s="1" t="s">
        <v>124</v>
      </c>
      <c r="V5" s="1" t="s">
        <v>130</v>
      </c>
    </row>
    <row r="6" s="1" customFormat="1" spans="1:22">
      <c r="A6" s="3">
        <v>23548956775</v>
      </c>
      <c r="B6" s="1" t="s">
        <v>144</v>
      </c>
      <c r="C6" s="1" t="s">
        <v>145</v>
      </c>
      <c r="D6" s="1" t="s">
        <v>111</v>
      </c>
      <c r="E6" s="1" t="s">
        <v>112</v>
      </c>
      <c r="F6" s="1" t="s">
        <v>109</v>
      </c>
      <c r="G6" s="1" t="s">
        <v>113</v>
      </c>
      <c r="H6" s="1" t="s">
        <v>114</v>
      </c>
      <c r="I6" s="1" t="s">
        <v>118</v>
      </c>
      <c r="J6" s="1" t="s">
        <v>116</v>
      </c>
      <c r="K6" s="1" t="s">
        <v>118</v>
      </c>
      <c r="L6" s="1" t="s">
        <v>118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146</v>
      </c>
      <c r="S6" s="1" t="s">
        <v>122</v>
      </c>
      <c r="T6" s="1" t="s">
        <v>123</v>
      </c>
      <c r="U6" s="1" t="s">
        <v>124</v>
      </c>
      <c r="V6" s="1" t="s">
        <v>125</v>
      </c>
    </row>
    <row r="7" s="1" customFormat="1" spans="1:22">
      <c r="A7" s="3">
        <v>999223262074762</v>
      </c>
      <c r="B7" s="1" t="s">
        <v>147</v>
      </c>
      <c r="C7" s="1" t="s">
        <v>148</v>
      </c>
      <c r="D7" s="1" t="s">
        <v>127</v>
      </c>
      <c r="E7" s="1" t="s">
        <v>67</v>
      </c>
      <c r="F7" s="1" t="s">
        <v>141</v>
      </c>
      <c r="G7" s="1" t="s">
        <v>149</v>
      </c>
      <c r="H7" s="1" t="s">
        <v>114</v>
      </c>
      <c r="I7" s="1" t="s">
        <v>150</v>
      </c>
      <c r="J7" s="1" t="s">
        <v>116</v>
      </c>
      <c r="K7" s="1" t="s">
        <v>150</v>
      </c>
      <c r="L7" s="1" t="s">
        <v>150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151</v>
      </c>
      <c r="S7" s="1" t="s">
        <v>122</v>
      </c>
      <c r="T7" s="1" t="s">
        <v>123</v>
      </c>
      <c r="U7" s="1" t="s">
        <v>124</v>
      </c>
      <c r="V7" s="1" t="s">
        <v>130</v>
      </c>
    </row>
    <row r="8" s="1" customFormat="1" spans="1:22">
      <c r="A8" s="3">
        <v>999223196544876</v>
      </c>
      <c r="B8" s="1" t="s">
        <v>152</v>
      </c>
      <c r="C8" s="1" t="s">
        <v>153</v>
      </c>
      <c r="D8" s="1" t="s">
        <v>154</v>
      </c>
      <c r="E8" s="1" t="s">
        <v>62</v>
      </c>
      <c r="F8" s="1" t="s">
        <v>109</v>
      </c>
      <c r="G8" s="1" t="s">
        <v>155</v>
      </c>
      <c r="H8" s="1" t="s">
        <v>114</v>
      </c>
      <c r="I8" s="1" t="s">
        <v>156</v>
      </c>
      <c r="J8" s="1" t="s">
        <v>116</v>
      </c>
      <c r="K8" s="1" t="s">
        <v>156</v>
      </c>
      <c r="L8" s="1" t="s">
        <v>156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120</v>
      </c>
      <c r="R8" s="1" t="s">
        <v>157</v>
      </c>
      <c r="S8" s="1" t="s">
        <v>122</v>
      </c>
      <c r="T8" s="1" t="s">
        <v>123</v>
      </c>
      <c r="U8" s="1" t="s">
        <v>124</v>
      </c>
      <c r="V8" s="1" t="s">
        <v>125</v>
      </c>
    </row>
    <row r="9" s="1" customFormat="1" spans="1:22">
      <c r="A9" s="3">
        <v>999222997764726</v>
      </c>
      <c r="B9" s="1" t="s">
        <v>158</v>
      </c>
      <c r="C9" s="1" t="s">
        <v>159</v>
      </c>
      <c r="D9" s="1" t="s">
        <v>160</v>
      </c>
      <c r="E9" s="1" t="s">
        <v>57</v>
      </c>
      <c r="F9" s="1" t="s">
        <v>161</v>
      </c>
      <c r="G9" s="1" t="s">
        <v>162</v>
      </c>
      <c r="H9" s="1" t="s">
        <v>114</v>
      </c>
      <c r="I9" s="1" t="s">
        <v>163</v>
      </c>
      <c r="J9" s="1" t="s">
        <v>116</v>
      </c>
      <c r="K9" s="1" t="s">
        <v>163</v>
      </c>
      <c r="L9" s="1" t="s">
        <v>163</v>
      </c>
      <c r="M9" s="1" t="s">
        <v>117</v>
      </c>
      <c r="N9" s="1" t="s">
        <v>117</v>
      </c>
      <c r="O9" s="1" t="s">
        <v>118</v>
      </c>
      <c r="P9" s="1" t="s">
        <v>119</v>
      </c>
      <c r="Q9" s="1" t="s">
        <v>120</v>
      </c>
      <c r="R9" s="1" t="s">
        <v>164</v>
      </c>
      <c r="S9" s="1" t="s">
        <v>122</v>
      </c>
      <c r="T9" s="1" t="s">
        <v>123</v>
      </c>
      <c r="U9" s="1" t="s">
        <v>124</v>
      </c>
      <c r="V9" s="1" t="s">
        <v>130</v>
      </c>
    </row>
    <row r="10" s="1" customFormat="1" spans="1:22">
      <c r="A10" s="1" t="s">
        <v>165</v>
      </c>
      <c r="B10" s="1" t="s">
        <v>166</v>
      </c>
      <c r="C10" s="1" t="s">
        <v>167</v>
      </c>
      <c r="D10" s="1" t="s">
        <v>133</v>
      </c>
      <c r="E10" s="1" t="s">
        <v>134</v>
      </c>
      <c r="F10" s="1" t="s">
        <v>131</v>
      </c>
      <c r="G10" s="1" t="s">
        <v>113</v>
      </c>
      <c r="H10" s="1" t="s">
        <v>114</v>
      </c>
      <c r="I10" s="1" t="s">
        <v>118</v>
      </c>
      <c r="J10" s="1" t="s">
        <v>116</v>
      </c>
      <c r="K10" s="1" t="s">
        <v>118</v>
      </c>
      <c r="L10" s="1" t="s">
        <v>118</v>
      </c>
      <c r="M10" s="1" t="s">
        <v>117</v>
      </c>
      <c r="N10" s="1" t="s">
        <v>117</v>
      </c>
      <c r="O10" s="1" t="s">
        <v>118</v>
      </c>
      <c r="P10" s="1" t="s">
        <v>119</v>
      </c>
      <c r="Q10" s="1" t="s">
        <v>120</v>
      </c>
      <c r="R10" s="1" t="s">
        <v>168</v>
      </c>
      <c r="S10" s="1" t="s">
        <v>122</v>
      </c>
      <c r="T10" s="1" t="s">
        <v>123</v>
      </c>
      <c r="U10" s="1" t="s">
        <v>124</v>
      </c>
      <c r="V10" s="1" t="s">
        <v>130</v>
      </c>
    </row>
    <row r="11" s="1" customFormat="1" spans="1:22">
      <c r="A11" s="3">
        <v>999221961838799</v>
      </c>
      <c r="B11" s="1" t="s">
        <v>169</v>
      </c>
      <c r="C11" s="1" t="s">
        <v>170</v>
      </c>
      <c r="D11" s="1" t="s">
        <v>171</v>
      </c>
      <c r="E11" s="1" t="s">
        <v>172</v>
      </c>
      <c r="F11" s="1" t="s">
        <v>149</v>
      </c>
      <c r="G11" s="1" t="s">
        <v>173</v>
      </c>
      <c r="H11" s="1" t="s">
        <v>114</v>
      </c>
      <c r="I11" s="1" t="s">
        <v>174</v>
      </c>
      <c r="J11" s="1" t="s">
        <v>116</v>
      </c>
      <c r="K11" s="1" t="s">
        <v>174</v>
      </c>
      <c r="L11" s="1" t="s">
        <v>174</v>
      </c>
      <c r="M11" s="1" t="s">
        <v>117</v>
      </c>
      <c r="N11" s="1" t="s">
        <v>117</v>
      </c>
      <c r="O11" s="1" t="s">
        <v>118</v>
      </c>
      <c r="P11" s="1" t="s">
        <v>119</v>
      </c>
      <c r="Q11" s="1" t="s">
        <v>120</v>
      </c>
      <c r="R11" s="1" t="s">
        <v>175</v>
      </c>
      <c r="S11" s="1" t="s">
        <v>122</v>
      </c>
      <c r="T11" s="1" t="s">
        <v>123</v>
      </c>
      <c r="U11" s="1" t="s">
        <v>124</v>
      </c>
      <c r="V11" s="1" t="s">
        <v>125</v>
      </c>
    </row>
    <row r="12" s="1" customFormat="1" spans="1:22">
      <c r="A12" s="3">
        <v>999221942665877</v>
      </c>
      <c r="B12" s="1" t="s">
        <v>176</v>
      </c>
      <c r="C12" s="1" t="s">
        <v>177</v>
      </c>
      <c r="D12" s="1" t="s">
        <v>178</v>
      </c>
      <c r="E12" s="1" t="s">
        <v>179</v>
      </c>
      <c r="F12" s="1" t="s">
        <v>161</v>
      </c>
      <c r="G12" s="1" t="s">
        <v>162</v>
      </c>
      <c r="H12" s="1" t="s">
        <v>114</v>
      </c>
      <c r="I12" s="1" t="s">
        <v>180</v>
      </c>
      <c r="J12" s="1" t="s">
        <v>116</v>
      </c>
      <c r="K12" s="1" t="s">
        <v>180</v>
      </c>
      <c r="L12" s="1" t="s">
        <v>180</v>
      </c>
      <c r="M12" s="1" t="s">
        <v>117</v>
      </c>
      <c r="N12" s="1" t="s">
        <v>117</v>
      </c>
      <c r="O12" s="1" t="s">
        <v>118</v>
      </c>
      <c r="P12" s="1" t="s">
        <v>119</v>
      </c>
      <c r="Q12" s="1" t="s">
        <v>120</v>
      </c>
      <c r="R12" s="1" t="s">
        <v>181</v>
      </c>
      <c r="S12" s="1" t="s">
        <v>122</v>
      </c>
      <c r="T12" s="1" t="s">
        <v>123</v>
      </c>
      <c r="U12" s="1" t="s">
        <v>124</v>
      </c>
      <c r="V12" s="1" t="s">
        <v>125</v>
      </c>
    </row>
    <row r="13" s="1" customFormat="1" spans="1:22">
      <c r="A13" s="3">
        <v>999221936883066</v>
      </c>
      <c r="B13" s="1" t="s">
        <v>182</v>
      </c>
      <c r="C13" s="1" t="s">
        <v>183</v>
      </c>
      <c r="D13" s="1" t="s">
        <v>178</v>
      </c>
      <c r="E13" s="1" t="s">
        <v>44</v>
      </c>
      <c r="F13" s="1" t="s">
        <v>184</v>
      </c>
      <c r="G13" s="1" t="s">
        <v>185</v>
      </c>
      <c r="H13" s="1" t="s">
        <v>114</v>
      </c>
      <c r="I13" s="1" t="s">
        <v>186</v>
      </c>
      <c r="J13" s="1" t="s">
        <v>116</v>
      </c>
      <c r="K13" s="1" t="s">
        <v>186</v>
      </c>
      <c r="L13" s="1" t="s">
        <v>186</v>
      </c>
      <c r="M13" s="1" t="s">
        <v>117</v>
      </c>
      <c r="N13" s="1" t="s">
        <v>117</v>
      </c>
      <c r="O13" s="1" t="s">
        <v>118</v>
      </c>
      <c r="P13" s="1" t="s">
        <v>119</v>
      </c>
      <c r="Q13" s="1" t="s">
        <v>120</v>
      </c>
      <c r="R13" s="1" t="s">
        <v>187</v>
      </c>
      <c r="S13" s="1" t="s">
        <v>122</v>
      </c>
      <c r="T13" s="1" t="s">
        <v>123</v>
      </c>
      <c r="U13" s="1" t="s">
        <v>124</v>
      </c>
      <c r="V13" s="1" t="s">
        <v>125</v>
      </c>
    </row>
    <row r="14" s="1" customFormat="1" spans="1:22">
      <c r="A14" s="3">
        <v>999221908743050</v>
      </c>
      <c r="B14" s="1" t="s">
        <v>188</v>
      </c>
      <c r="C14" s="1" t="s">
        <v>189</v>
      </c>
      <c r="D14" s="1" t="s">
        <v>171</v>
      </c>
      <c r="E14" s="1" t="s">
        <v>39</v>
      </c>
      <c r="F14" s="1" t="s">
        <v>173</v>
      </c>
      <c r="G14" s="1" t="s">
        <v>113</v>
      </c>
      <c r="H14" s="1" t="s">
        <v>114</v>
      </c>
      <c r="I14" s="1" t="s">
        <v>190</v>
      </c>
      <c r="J14" s="1" t="s">
        <v>116</v>
      </c>
      <c r="K14" s="1" t="s">
        <v>190</v>
      </c>
      <c r="L14" s="1" t="s">
        <v>190</v>
      </c>
      <c r="M14" s="1" t="s">
        <v>117</v>
      </c>
      <c r="N14" s="1" t="s">
        <v>117</v>
      </c>
      <c r="O14" s="1" t="s">
        <v>118</v>
      </c>
      <c r="P14" s="1" t="s">
        <v>119</v>
      </c>
      <c r="Q14" s="1" t="s">
        <v>120</v>
      </c>
      <c r="R14" s="1" t="s">
        <v>191</v>
      </c>
      <c r="S14" s="1" t="s">
        <v>122</v>
      </c>
      <c r="T14" s="1" t="s">
        <v>123</v>
      </c>
      <c r="U14" s="1" t="s">
        <v>124</v>
      </c>
      <c r="V14" s="1" t="s">
        <v>125</v>
      </c>
    </row>
    <row r="15" s="1" customFormat="1" spans="1:22">
      <c r="A15" s="3">
        <v>21842079696</v>
      </c>
      <c r="B15" s="1" t="s">
        <v>192</v>
      </c>
      <c r="C15" s="1" t="s">
        <v>193</v>
      </c>
      <c r="D15" s="1" t="s">
        <v>194</v>
      </c>
      <c r="E15" s="1" t="s">
        <v>195</v>
      </c>
      <c r="F15" s="1" t="s">
        <v>109</v>
      </c>
      <c r="G15" s="1" t="s">
        <v>196</v>
      </c>
      <c r="H15" s="1" t="s">
        <v>114</v>
      </c>
      <c r="I15" s="1" t="s">
        <v>197</v>
      </c>
      <c r="J15" s="1" t="s">
        <v>116</v>
      </c>
      <c r="K15" s="1" t="s">
        <v>197</v>
      </c>
      <c r="L15" s="1" t="s">
        <v>197</v>
      </c>
      <c r="M15" s="1" t="s">
        <v>117</v>
      </c>
      <c r="N15" s="1" t="s">
        <v>117</v>
      </c>
      <c r="O15" s="1" t="s">
        <v>118</v>
      </c>
      <c r="P15" s="1" t="s">
        <v>119</v>
      </c>
      <c r="Q15" s="1" t="s">
        <v>120</v>
      </c>
      <c r="R15" s="1" t="s">
        <v>198</v>
      </c>
      <c r="S15" s="1" t="s">
        <v>122</v>
      </c>
      <c r="T15" s="1" t="s">
        <v>123</v>
      </c>
      <c r="U15" s="1" t="s">
        <v>124</v>
      </c>
      <c r="V15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2023-04-17T01:30:59Z</dcterms:created>
  <dcterms:modified xsi:type="dcterms:W3CDTF">2023-04-17T01:35:21Z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F1A5B0087AE0460B94B92F07D6C46D8C_12</vt:lpwstr>
  </property>
  <property fmtid="{D5CDD505-2E9C-101B-9397-08002B2CF9AE}" pid="3" name="KSOProductBuildVer">
    <vt:lpwstr>2052-11.1.0.14036</vt:lpwstr>
  </property>
</Properties>
</file>