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<sst xmlns="http://schemas.openxmlformats.org/spreadsheetml/2006/main" count="508" uniqueCount="185">
  <si>
    <t>去哪儿网酒店预付对账单</t>
  </si>
  <si>
    <t>供应商名称：</t>
  </si>
  <si>
    <t>汇趣住</t>
  </si>
  <si>
    <t>结算周期：</t>
  </si>
  <si>
    <t>2023-04-13至2023-04-14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</si>
  <si>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</si>
  <si>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</si>
  <si>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</si>
  <si>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</si>
  <si>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</si>
  <si>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</si>
  <si>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</si>
  <si>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</si>
  <si>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</si>
  <si>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</si>
  <si>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</si>
  <si>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</si>
  <si>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</si>
  <si>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</si>
  <si>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</si>
  <si>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¥5,675.00</t>
  </si>
  <si>
    <t>¥684.00</t>
  </si>
  <si>
    <t>¥4,991.00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</si>
  <si>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</si>
  <si>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</si>
  <si>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</si>
  <si>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</si>
  <si>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</si>
  <si>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</si>
  <si>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</si>
  <si>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</si>
  <si>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</si>
  <si>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</si>
  <si>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</si>
  <si>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</si>
  <si>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</si>
  <si>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</si>
  <si>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</si>
  <si>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</si>
  <si>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</si>
  <si>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</si>
  <si>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</si>
  <si>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</si>
  <si>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</si>
  <si>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</si>
  <si>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</si>
  <si>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</si>
  <si>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</si>
  <si>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</si>
  <si>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</si>
  <si>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</si>
  <si>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</si>
  <si>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</si>
  <si>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</si>
  <si>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</si>
  <si>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</si>
  <si>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</si>
  <si>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</si>
  <si>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</si>
  <si>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</si>
  <si>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</si>
  <si>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</si>
  <si>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</si>
  <si>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</si>
  <si>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</si>
  <si>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</si>
  <si>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</si>
  <si>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</si>
  <si>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</si>
  <si>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</si>
  <si>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103326557450</t>
  </si>
  <si>
    <t>酒店预付</t>
  </si>
  <si>
    <t>否</t>
  </si>
  <si>
    <t>普通</t>
  </si>
  <si>
    <t>384636003</t>
  </si>
  <si>
    <t>宜必思酒店(北京天坛东门地铁站店)</t>
  </si>
  <si>
    <t>1639468</t>
  </si>
  <si>
    <t>夏菊美</t>
  </si>
  <si>
    <t>2023-04-08</t>
  </si>
  <si>
    <t>2023-04-10</t>
  </si>
  <si>
    <t>2023-04-14</t>
  </si>
  <si>
    <t>¥1,732.00</t>
  </si>
  <si>
    <t>¥229.00</t>
  </si>
  <si>
    <t>¥1,503.00</t>
  </si>
  <si>
    <t>零压大床房</t>
  </si>
  <si>
    <t>WEBSITE</t>
  </si>
  <si>
    <t>103330580993</t>
  </si>
  <si>
    <t>381676036</t>
  </si>
  <si>
    <t>锦江之星(北京广渠门店)</t>
  </si>
  <si>
    <t>欧后丁</t>
  </si>
  <si>
    <t>2023-04-12</t>
  </si>
  <si>
    <t>2023-04-13</t>
  </si>
  <si>
    <t>¥458.00</t>
  </si>
  <si>
    <t>¥60.00</t>
  </si>
  <si>
    <t>¥398.00</t>
  </si>
  <si>
    <t>标准间B</t>
  </si>
  <si>
    <t>103330848764</t>
  </si>
  <si>
    <t>384570831</t>
  </si>
  <si>
    <t>海友酒店(上海徐家汇永嘉路店)</t>
  </si>
  <si>
    <t>汤泽云</t>
  </si>
  <si>
    <t>¥390.00</t>
  </si>
  <si>
    <t>¥24.00</t>
  </si>
  <si>
    <t>¥366.00</t>
  </si>
  <si>
    <t>大床房A</t>
  </si>
  <si>
    <t>103324504565</t>
  </si>
  <si>
    <t>470830103</t>
  </si>
  <si>
    <t>怡莱精品酒店(南京龙眠大道地铁站店)</t>
  </si>
  <si>
    <t>凌文峰</t>
  </si>
  <si>
    <t>2023-04-06</t>
  </si>
  <si>
    <t>2023-04-11</t>
  </si>
  <si>
    <t>¥657.00</t>
  </si>
  <si>
    <t>¥95.00</t>
  </si>
  <si>
    <t>¥562.00</t>
  </si>
  <si>
    <t>大床房</t>
  </si>
  <si>
    <t>103326523104</t>
  </si>
  <si>
    <t>鲁博文</t>
  </si>
  <si>
    <t>2023-04-09</t>
  </si>
  <si>
    <t>¥2,118.00</t>
  </si>
  <si>
    <t>¥233.00</t>
  </si>
  <si>
    <t>¥1,885.00</t>
  </si>
  <si>
    <t>103330181869</t>
  </si>
  <si>
    <t>342313124</t>
  </si>
  <si>
    <t>汉庭酒店(上海虹桥枢纽火车站店)</t>
  </si>
  <si>
    <t>赵霞</t>
  </si>
  <si>
    <t>¥320.00</t>
  </si>
  <si>
    <t>¥43.00</t>
  </si>
  <si>
    <t>¥277.00</t>
  </si>
  <si>
    <t>零压高级双床房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</si>
  <si>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</si>
  <si>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</si>
  <si>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</si>
  <si>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</si>
  <si>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</si>
  <si>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</si>
  <si>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</si>
  <si>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</si>
  <si>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</si>
  <si>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</si>
  <si>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</si>
  <si>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A230417094341481</t>
  </si>
  <si>
    <r>
      <t>总计</t>
    </r>
    <r>
      <rPr>
        <sz val="10"/>
        <rFont val="Arial"/>
        <charset val="134"/>
      </rPr>
      <t>:4991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</si>
  <si>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</si>
  <si>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</si>
  <si>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</si>
  <si>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</si>
  <si>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</si>
  <si>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</si>
  <si>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</si>
  <si>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</si>
  <si>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</si>
  <si>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</si>
  <si>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</si>
  <si>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</si>
  <si>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</si>
  <si>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</si>
  <si>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</si>
  <si>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</si>
  <si>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</si>
  <si>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</si>
  <si>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3220731</t>
  </si>
  <si>
    <t>--</t>
  </si>
  <si>
    <t>366.00</t>
  </si>
  <si>
    <t>RMB</t>
  </si>
  <si>
    <t>0</t>
  </si>
  <si>
    <t>0.00</t>
  </si>
  <si>
    <t>汇趣住国内直连</t>
  </si>
  <si>
    <t>01.011247</t>
  </si>
  <si>
    <t>2023-04-12 23:19:36</t>
  </si>
  <si>
    <t>直连</t>
  </si>
  <si>
    <t>中国</t>
  </si>
  <si>
    <t>3219899</t>
  </si>
  <si>
    <t>277.00</t>
  </si>
  <si>
    <t>2023-04-12 18:36:31</t>
  </si>
  <si>
    <t>3204209</t>
  </si>
  <si>
    <t>562.00</t>
  </si>
  <si>
    <t>2023-04-06 22:12:02</t>
  </si>
  <si>
    <t>3209517</t>
  </si>
  <si>
    <t>1885.00</t>
  </si>
  <si>
    <t>2023-04-08 20:12:04</t>
  </si>
  <si>
    <t>3209930</t>
  </si>
  <si>
    <t>1503.00</t>
  </si>
  <si>
    <t>2023-04-08 22:51:38</t>
  </si>
  <si>
    <t>3219924</t>
  </si>
  <si>
    <t>398.00</t>
  </si>
  <si>
    <t>2023-04-12 18:47:26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</si>
</sst>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91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3</v>
      </c>
      <c r="N5" s="7" t="s">
        <v>108</v>
      </c>
      <c r="O5" s="7" t="s">
        <v>109</v>
      </c>
      <c r="P5" s="7" t="s">
        <v>80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114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74</v>
      </c>
      <c r="H6" s="7" t="s">
        <v>75</v>
      </c>
      <c r="I6" s="7" t="s">
        <v>76</v>
      </c>
      <c r="J6" s="7" t="s">
        <v>2</v>
      </c>
      <c r="K6" s="7" t="s">
        <v>115</v>
      </c>
      <c r="L6" s="7">
        <v>1</v>
      </c>
      <c r="M6" s="7">
        <v>5</v>
      </c>
      <c r="N6" s="7" t="s">
        <v>78</v>
      </c>
      <c r="O6" s="7" t="s">
        <v>116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84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91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customHeight="1" spans="1:32">
      <c r="A8" s="10" t="s">
        <v>128</v>
      </c>
      <c r="B8" s="10"/>
      <c r="C8" s="10" t="s">
        <v>129</v>
      </c>
      <c r="D8" s="10"/>
      <c r="E8" s="10"/>
      <c r="F8" s="10"/>
      <c r="G8" s="10" t="s">
        <v>129</v>
      </c>
      <c r="H8" s="10" t="s">
        <v>129</v>
      </c>
      <c r="I8" s="10" t="s">
        <v>129</v>
      </c>
      <c r="J8" s="10" t="s">
        <v>129</v>
      </c>
      <c r="K8" s="10" t="s">
        <v>129</v>
      </c>
      <c r="L8" s="10" t="s">
        <v>129</v>
      </c>
      <c r="M8" s="10" t="s">
        <v>129</v>
      </c>
      <c r="N8" s="10" t="s">
        <v>129</v>
      </c>
      <c r="O8" s="10" t="s">
        <v>129</v>
      </c>
      <c r="P8" s="10" t="s">
        <v>129</v>
      </c>
      <c r="Q8" s="10"/>
      <c r="R8" s="13" t="s">
        <v>20</v>
      </c>
      <c r="S8" s="13" t="s">
        <v>19</v>
      </c>
      <c r="T8" s="10" t="s">
        <v>129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129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</v>
      </c>
      <c r="B1" s="4" t="s">
        <v>131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132</v>
      </c>
      <c r="H1" s="4" t="s">
        <v>133</v>
      </c>
      <c r="I1" s="4" t="s">
        <v>13</v>
      </c>
      <c r="J1" s="4" t="s">
        <v>17</v>
      </c>
      <c r="K1" s="4" t="s">
        <v>18</v>
      </c>
      <c r="L1" s="9" t="s">
        <v>134</v>
      </c>
      <c r="M1" s="4" t="s">
        <v>135</v>
      </c>
      <c r="N1" s="4" t="s">
        <v>136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1503</v>
      </c>
      <c r="E2" t="str">
        <f>VLOOKUP(A2,HOP!A:L,12,0)</f>
        <v>1503.00</v>
      </c>
      <c r="F2" t="str">
        <f>VLOOKUP(A2,HOP!A:C,3,0)</f>
        <v>3209930</v>
      </c>
      <c r="G2">
        <f>D2-E2</f>
        <v>0</v>
      </c>
      <c r="H2" t="str">
        <f>$H$1&amp;F2</f>
        <v>，3209930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398</v>
      </c>
      <c r="E3" t="str">
        <f>VLOOKUP(A3,HOP!A:L,12,0)</f>
        <v>398.00</v>
      </c>
      <c r="F3" t="str">
        <f>VLOOKUP(A3,HOP!A:C,3,0)</f>
        <v>3219924</v>
      </c>
      <c r="G3">
        <f>D3-E3</f>
        <v>0</v>
      </c>
      <c r="H3" t="str">
        <f>$H$1&amp;F3</f>
        <v>，3219924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366</v>
      </c>
      <c r="E4" t="str">
        <f>VLOOKUP(A4,HOP!A:L,12,0)</f>
        <v>366.00</v>
      </c>
      <c r="F4" t="str">
        <f>VLOOKUP(A4,HOP!A:C,3,0)</f>
        <v>3220731</v>
      </c>
      <c r="G4">
        <f>D4-E4</f>
        <v>0</v>
      </c>
      <c r="H4" t="str">
        <f>$H$1&amp;F4</f>
        <v>，3220731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109</v>
      </c>
      <c r="C5" s="7" t="s">
        <v>80</v>
      </c>
      <c r="D5" s="3">
        <v>562</v>
      </c>
      <c r="E5" t="str">
        <f>VLOOKUP(A5,HOP!A:L,12,0)</f>
        <v>562.00</v>
      </c>
      <c r="F5" t="str">
        <f>VLOOKUP(A5,HOP!A:C,3,0)</f>
        <v>3204209</v>
      </c>
      <c r="G5">
        <f>D5-E5</f>
        <v>0</v>
      </c>
      <c r="H5" t="str">
        <f>$H$1&amp;F5</f>
        <v>，3204209</v>
      </c>
      <c r="I5" t="str">
        <f>VLOOKUP(A5,HOP!A:U,21,0)</f>
        <v>直连</v>
      </c>
    </row>
    <row r="6" ht="14.25" customHeight="1" spans="1:9">
      <c r="A6" s="6" t="s">
        <v>114</v>
      </c>
      <c r="B6" s="7" t="s">
        <v>116</v>
      </c>
      <c r="C6" s="7" t="s">
        <v>80</v>
      </c>
      <c r="D6" s="3">
        <v>1885</v>
      </c>
      <c r="E6" t="str">
        <f>VLOOKUP(A6,HOP!A:L,12,0)</f>
        <v>1885.00</v>
      </c>
      <c r="F6" t="str">
        <f>VLOOKUP(A6,HOP!A:C,3,0)</f>
        <v>3209517</v>
      </c>
      <c r="G6">
        <f>D6-E6</f>
        <v>0</v>
      </c>
      <c r="H6" t="str">
        <f>$H$1&amp;F6</f>
        <v>，3209517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91</v>
      </c>
      <c r="C7" s="7" t="s">
        <v>80</v>
      </c>
      <c r="D7" s="3">
        <v>277</v>
      </c>
      <c r="E7" t="str">
        <f>VLOOKUP(A7,HOP!A:L,12,0)</f>
        <v>277.00</v>
      </c>
      <c r="F7" t="str">
        <f>VLOOKUP(A7,HOP!A:C,3,0)</f>
        <v>3219899</v>
      </c>
      <c r="G7">
        <f>D7-E7</f>
        <v>0</v>
      </c>
      <c r="H7" t="str">
        <f>$H$1&amp;F7</f>
        <v>，3219899</v>
      </c>
      <c r="I7" t="str">
        <f>VLOOKUP(A7,HOP!A:U,21,0)</f>
        <v>直连</v>
      </c>
    </row>
    <row r="9" spans="4:4">
      <c r="D9" s="3">
        <f>SUM(D2:D8)</f>
        <v>4991</v>
      </c>
    </row>
    <row r="11" ht="14.25" spans="4:4">
      <c r="D11" s="8" t="s">
        <v>22</v>
      </c>
    </row>
    <row r="14" spans="1:1">
      <c r="A14" t="s">
        <v>139</v>
      </c>
    </row>
    <row r="15" spans="1:1">
      <c r="A15" s="5" t="s">
        <v>140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  <c r="V1" s="2" t="s">
        <v>158</v>
      </c>
    </row>
    <row r="2" s="1" customFormat="1" spans="1:22">
      <c r="A2" s="1" t="s">
        <v>96</v>
      </c>
      <c r="B2" s="1" t="s">
        <v>90</v>
      </c>
      <c r="C2" s="1" t="s">
        <v>159</v>
      </c>
      <c r="D2" s="1" t="s">
        <v>98</v>
      </c>
      <c r="E2" s="1" t="s">
        <v>99</v>
      </c>
      <c r="F2" s="1" t="s">
        <v>91</v>
      </c>
      <c r="G2" s="1" t="s">
        <v>80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72</v>
      </c>
      <c r="T2" s="1" t="s">
        <v>34</v>
      </c>
      <c r="U2" s="1" t="s">
        <v>168</v>
      </c>
      <c r="V2" s="1" t="s">
        <v>169</v>
      </c>
    </row>
    <row r="3" s="1" customFormat="1" spans="1:22">
      <c r="A3" s="1" t="s">
        <v>120</v>
      </c>
      <c r="B3" s="1" t="s">
        <v>90</v>
      </c>
      <c r="C3" s="1" t="s">
        <v>170</v>
      </c>
      <c r="D3" s="1" t="s">
        <v>122</v>
      </c>
      <c r="E3" s="1" t="s">
        <v>123</v>
      </c>
      <c r="F3" s="1" t="s">
        <v>91</v>
      </c>
      <c r="G3" s="1" t="s">
        <v>80</v>
      </c>
      <c r="H3" s="1" t="s">
        <v>160</v>
      </c>
      <c r="I3" s="1" t="s">
        <v>171</v>
      </c>
      <c r="J3" s="1" t="s">
        <v>162</v>
      </c>
      <c r="K3" s="1" t="s">
        <v>171</v>
      </c>
      <c r="L3" s="1" t="s">
        <v>171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172</v>
      </c>
      <c r="S3" s="1" t="s">
        <v>72</v>
      </c>
      <c r="T3" s="1" t="s">
        <v>34</v>
      </c>
      <c r="U3" s="1" t="s">
        <v>168</v>
      </c>
      <c r="V3" s="1" t="s">
        <v>169</v>
      </c>
    </row>
    <row r="4" s="1" customFormat="1" spans="1:22">
      <c r="A4" s="1" t="s">
        <v>104</v>
      </c>
      <c r="B4" s="1" t="s">
        <v>108</v>
      </c>
      <c r="C4" s="1" t="s">
        <v>173</v>
      </c>
      <c r="D4" s="1" t="s">
        <v>106</v>
      </c>
      <c r="E4" s="1" t="s">
        <v>107</v>
      </c>
      <c r="F4" s="1" t="s">
        <v>109</v>
      </c>
      <c r="G4" s="1" t="s">
        <v>80</v>
      </c>
      <c r="H4" s="1" t="s">
        <v>160</v>
      </c>
      <c r="I4" s="1" t="s">
        <v>174</v>
      </c>
      <c r="J4" s="1" t="s">
        <v>162</v>
      </c>
      <c r="K4" s="1" t="s">
        <v>174</v>
      </c>
      <c r="L4" s="1" t="s">
        <v>174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175</v>
      </c>
      <c r="S4" s="1" t="s">
        <v>72</v>
      </c>
      <c r="T4" s="1" t="s">
        <v>34</v>
      </c>
      <c r="U4" s="1" t="s">
        <v>168</v>
      </c>
      <c r="V4" s="1" t="s">
        <v>169</v>
      </c>
    </row>
    <row r="5" s="1" customFormat="1" spans="1:22">
      <c r="A5" s="1" t="s">
        <v>114</v>
      </c>
      <c r="B5" s="1" t="s">
        <v>78</v>
      </c>
      <c r="C5" s="1" t="s">
        <v>176</v>
      </c>
      <c r="D5" s="1" t="s">
        <v>75</v>
      </c>
      <c r="E5" s="1" t="s">
        <v>115</v>
      </c>
      <c r="F5" s="1" t="s">
        <v>116</v>
      </c>
      <c r="G5" s="1" t="s">
        <v>80</v>
      </c>
      <c r="H5" s="1" t="s">
        <v>160</v>
      </c>
      <c r="I5" s="1" t="s">
        <v>177</v>
      </c>
      <c r="J5" s="1" t="s">
        <v>162</v>
      </c>
      <c r="K5" s="1" t="s">
        <v>177</v>
      </c>
      <c r="L5" s="1" t="s">
        <v>177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178</v>
      </c>
      <c r="S5" s="1" t="s">
        <v>72</v>
      </c>
      <c r="T5" s="1" t="s">
        <v>34</v>
      </c>
      <c r="U5" s="1" t="s">
        <v>168</v>
      </c>
      <c r="V5" s="1" t="s">
        <v>169</v>
      </c>
    </row>
    <row r="6" s="1" customFormat="1" spans="1:22">
      <c r="A6" s="1" t="s">
        <v>70</v>
      </c>
      <c r="B6" s="1" t="s">
        <v>78</v>
      </c>
      <c r="C6" s="1" t="s">
        <v>179</v>
      </c>
      <c r="D6" s="1" t="s">
        <v>75</v>
      </c>
      <c r="E6" s="1" t="s">
        <v>77</v>
      </c>
      <c r="F6" s="1" t="s">
        <v>79</v>
      </c>
      <c r="G6" s="1" t="s">
        <v>80</v>
      </c>
      <c r="H6" s="1" t="s">
        <v>160</v>
      </c>
      <c r="I6" s="1" t="s">
        <v>180</v>
      </c>
      <c r="J6" s="1" t="s">
        <v>162</v>
      </c>
      <c r="K6" s="1" t="s">
        <v>180</v>
      </c>
      <c r="L6" s="1" t="s">
        <v>180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181</v>
      </c>
      <c r="S6" s="1" t="s">
        <v>72</v>
      </c>
      <c r="T6" s="1" t="s">
        <v>34</v>
      </c>
      <c r="U6" s="1" t="s">
        <v>168</v>
      </c>
      <c r="V6" s="1" t="s">
        <v>169</v>
      </c>
    </row>
    <row r="7" s="1" customFormat="1" spans="1:22">
      <c r="A7" s="1" t="s">
        <v>86</v>
      </c>
      <c r="B7" s="1" t="s">
        <v>90</v>
      </c>
      <c r="C7" s="1" t="s">
        <v>182</v>
      </c>
      <c r="D7" s="1" t="s">
        <v>88</v>
      </c>
      <c r="E7" s="1" t="s">
        <v>89</v>
      </c>
      <c r="F7" s="1" t="s">
        <v>91</v>
      </c>
      <c r="G7" s="1" t="s">
        <v>80</v>
      </c>
      <c r="H7" s="1" t="s">
        <v>160</v>
      </c>
      <c r="I7" s="1" t="s">
        <v>183</v>
      </c>
      <c r="J7" s="1" t="s">
        <v>162</v>
      </c>
      <c r="K7" s="1" t="s">
        <v>183</v>
      </c>
      <c r="L7" s="1" t="s">
        <v>183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184</v>
      </c>
      <c r="S7" s="1" t="s">
        <v>72</v>
      </c>
      <c r="T7" s="1" t="s">
        <v>34</v>
      </c>
      <c r="U7" s="1" t="s">
        <v>168</v>
      </c>
      <c r="V7" s="1" t="s">
        <v>169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2023-04-17T01:44:36Z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CBFF4B15DE994F328BE2A23A870349CD_12</vt:lpwstr>
  </property>
</Properties>
</file>