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对账!$A$1:$AF$8</definedName>
  </definedNames>
  <calcPr calcId="144525"/>
</workbook>
</file>

<file path=xl/sharedStrings.xml><?xml version="1.0" encoding="utf-8"?>
<sst xmlns="http://schemas.openxmlformats.org/spreadsheetml/2006/main" count="562" uniqueCount="193">
  <si>
    <t>去哪儿网酒店预付对账单</t>
  </si>
  <si>
    <t>供应商名称：</t>
  </si>
  <si>
    <t>汇趣住</t>
  </si>
  <si>
    <t>结算周期：</t>
  </si>
  <si>
    <t>2023-04-17至2023-04-18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</si>
  <si>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</si>
  <si>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</si>
  <si>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</si>
  <si>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</si>
  <si>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</si>
  <si>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</si>
  <si>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</si>
  <si>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</si>
  <si>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</si>
  <si>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</si>
  <si>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</si>
  <si>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</si>
  <si>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</si>
  <si>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</si>
  <si>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</si>
  <si>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¥4,090.00</t>
  </si>
  <si>
    <t>¥539.00</t>
  </si>
  <si>
    <t>¥3,551.00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</si>
  <si>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</si>
  <si>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</si>
  <si>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</si>
  <si>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</si>
  <si>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</si>
  <si>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</si>
  <si>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</si>
  <si>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</si>
  <si>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</si>
  <si>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</si>
  <si>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</si>
  <si>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</si>
  <si>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</si>
  <si>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</si>
  <si>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</si>
  <si>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</si>
  <si>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</si>
  <si>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</si>
  <si>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</si>
  <si>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</si>
  <si>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</si>
  <si>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</si>
  <si>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</si>
  <si>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</si>
  <si>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</si>
  <si>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</si>
  <si>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</si>
  <si>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</si>
  <si>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</si>
  <si>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</si>
  <si>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</si>
  <si>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</si>
  <si>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</si>
  <si>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</si>
  <si>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</si>
  <si>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</si>
  <si>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</si>
  <si>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</si>
  <si>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</si>
  <si>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</si>
  <si>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</si>
  <si>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</si>
  <si>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</si>
  <si>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</si>
  <si>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</si>
  <si>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</si>
  <si>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</si>
  <si>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103335279926</t>
  </si>
  <si>
    <t>酒店预付</t>
  </si>
  <si>
    <t>否</t>
  </si>
  <si>
    <t>普通</t>
  </si>
  <si>
    <t>389099346</t>
  </si>
  <si>
    <t>汉庭酒店(嘉兴桐乡振兴路店)</t>
  </si>
  <si>
    <t>1639468</t>
  </si>
  <si>
    <t>路飞跃</t>
  </si>
  <si>
    <t>2023-04-17</t>
  </si>
  <si>
    <t>2023-04-18</t>
  </si>
  <si>
    <t>¥222.00</t>
  </si>
  <si>
    <t>¥29.00</t>
  </si>
  <si>
    <t>¥193.00</t>
  </si>
  <si>
    <t>大床房</t>
  </si>
  <si>
    <t>WEBSITE</t>
  </si>
  <si>
    <t>103335375861</t>
  </si>
  <si>
    <t>311486572</t>
  </si>
  <si>
    <t>上海日航饭店</t>
  </si>
  <si>
    <t>黄华远</t>
  </si>
  <si>
    <t>¥1,524.00</t>
  </si>
  <si>
    <t>¥199.00</t>
  </si>
  <si>
    <t>¥1,325.00</t>
  </si>
  <si>
    <t>行政高级房</t>
  </si>
  <si>
    <t>103335589687</t>
  </si>
  <si>
    <t>347181884</t>
  </si>
  <si>
    <t>海友酒店(上海临港新城店)</t>
  </si>
  <si>
    <t>胡曾译</t>
  </si>
  <si>
    <t>¥225.00</t>
  </si>
  <si>
    <t>¥30.00</t>
  </si>
  <si>
    <t>¥195.00</t>
  </si>
  <si>
    <t>双床房(部分有窗)</t>
  </si>
  <si>
    <t>103335773202</t>
  </si>
  <si>
    <t>381711576</t>
  </si>
  <si>
    <t>格林豪泰(繁昌安定路店)</t>
  </si>
  <si>
    <t>刘八鑫</t>
  </si>
  <si>
    <t>¥173.00</t>
  </si>
  <si>
    <t>¥26.00</t>
  </si>
  <si>
    <t>¥147.00</t>
  </si>
  <si>
    <t>高级大床房,明窗 1.8m床</t>
  </si>
  <si>
    <t>103335806000</t>
  </si>
  <si>
    <t>381669598</t>
  </si>
  <si>
    <t>桔子酒店(深圳东门店)</t>
  </si>
  <si>
    <t>高奥运</t>
  </si>
  <si>
    <t>¥511.00</t>
  </si>
  <si>
    <t>¥67.00</t>
  </si>
  <si>
    <t>¥444.00</t>
  </si>
  <si>
    <t>设计师大床房</t>
  </si>
  <si>
    <t>103335864595</t>
  </si>
  <si>
    <t>381683089</t>
  </si>
  <si>
    <t>上海城市酒店</t>
  </si>
  <si>
    <t>傅永生</t>
  </si>
  <si>
    <t>¥615.00</t>
  </si>
  <si>
    <t>¥81.00</t>
  </si>
  <si>
    <t>¥534.00</t>
  </si>
  <si>
    <t>行政房</t>
  </si>
  <si>
    <t>103335898891</t>
  </si>
  <si>
    <t>313388359</t>
  </si>
  <si>
    <t>长沙会展诺富特酒店</t>
  </si>
  <si>
    <t>蔡坚贞</t>
  </si>
  <si>
    <t>¥820.00</t>
  </si>
  <si>
    <t>¥107.00</t>
  </si>
  <si>
    <t>¥713.00</t>
  </si>
  <si>
    <t>标准双床房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</si>
  <si>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</si>
  <si>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</si>
  <si>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</si>
  <si>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</si>
  <si>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</si>
  <si>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</si>
  <si>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</si>
  <si>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</si>
  <si>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</si>
  <si>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</si>
  <si>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</si>
  <si>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A230419115115911</t>
  </si>
  <si>
    <r>
      <t>总计：</t>
    </r>
    <r>
      <rPr>
        <sz val="10"/>
        <rFont val="Arial"/>
        <charset val="134"/>
      </rPr>
      <t>3551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</si>
  <si>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</si>
  <si>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</si>
  <si>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</si>
  <si>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</si>
  <si>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</si>
  <si>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</si>
  <si>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</si>
  <si>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</si>
  <si>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</si>
  <si>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</si>
  <si>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</si>
  <si>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</si>
  <si>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</si>
  <si>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</si>
  <si>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</si>
  <si>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</si>
  <si>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</si>
  <si>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</si>
  <si>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3242427</t>
  </si>
  <si>
    <t>--</t>
  </si>
  <si>
    <t>147.00</t>
  </si>
  <si>
    <t>RMB</t>
  </si>
  <si>
    <t>0</t>
  </si>
  <si>
    <t>0.00</t>
  </si>
  <si>
    <t>汇趣住国内直连</t>
  </si>
  <si>
    <t>01.011247</t>
  </si>
  <si>
    <t>2023-04-17 22:50:22</t>
  </si>
  <si>
    <t>直连</t>
  </si>
  <si>
    <t>中国</t>
  </si>
  <si>
    <t>3242356</t>
  </si>
  <si>
    <t>193.00</t>
  </si>
  <si>
    <t>2023-04-17 22:29:36</t>
  </si>
  <si>
    <t>3241574</t>
  </si>
  <si>
    <t>195.00</t>
  </si>
  <si>
    <t>2023-04-17 17:57:41</t>
  </si>
  <si>
    <t>3241556</t>
  </si>
  <si>
    <t>1325.00</t>
  </si>
  <si>
    <t>2023-04-17 17:47:21</t>
  </si>
  <si>
    <t>3239862</t>
  </si>
  <si>
    <t>534.00</t>
  </si>
  <si>
    <t>2023-04-17 14:40:09</t>
  </si>
  <si>
    <t>3239343</t>
  </si>
  <si>
    <t>713.00</t>
  </si>
  <si>
    <t>2023-04-17 14:12:32</t>
  </si>
  <si>
    <t>3238083</t>
  </si>
  <si>
    <t>444.00</t>
  </si>
  <si>
    <t>2023-04-17 11:52:19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</si>
</sst>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0" fillId="0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workbookViewId="0">
      <selection activeCell="A1" sqref="$A1:$XFD8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3" t="s">
        <v>41</v>
      </c>
      <c r="B1" s="3" t="s">
        <v>42</v>
      </c>
      <c r="C1" s="3" t="s">
        <v>24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3" t="s">
        <v>52</v>
      </c>
      <c r="N1" s="3" t="s">
        <v>53</v>
      </c>
      <c r="O1" s="3" t="s">
        <v>54</v>
      </c>
      <c r="P1" s="3" t="s">
        <v>55</v>
      </c>
      <c r="Q1" s="3" t="s">
        <v>56</v>
      </c>
      <c r="R1" s="3" t="s">
        <v>10</v>
      </c>
      <c r="S1" s="3" t="s">
        <v>11</v>
      </c>
      <c r="T1" s="3" t="s">
        <v>57</v>
      </c>
      <c r="U1" s="3" t="s">
        <v>58</v>
      </c>
      <c r="V1" s="3" t="s">
        <v>59</v>
      </c>
      <c r="W1" s="3" t="s">
        <v>60</v>
      </c>
      <c r="X1" s="9" t="s">
        <v>61</v>
      </c>
      <c r="Y1" s="9" t="s">
        <v>62</v>
      </c>
      <c r="Z1" s="3" t="s">
        <v>17</v>
      </c>
      <c r="AA1" s="3" t="s">
        <v>14</v>
      </c>
      <c r="AB1" s="3" t="s">
        <v>63</v>
      </c>
      <c r="AC1" s="3" t="s">
        <v>18</v>
      </c>
      <c r="AD1" s="3" t="s">
        <v>64</v>
      </c>
      <c r="AE1" s="3" t="s">
        <v>65</v>
      </c>
      <c r="AF1" s="3" t="s">
        <v>66</v>
      </c>
      <c r="AG1" s="3" t="s">
        <v>67</v>
      </c>
      <c r="AH1" s="3" t="s">
        <v>68</v>
      </c>
      <c r="AI1" s="3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6" t="s">
        <v>75</v>
      </c>
      <c r="I2" s="6" t="s">
        <v>76</v>
      </c>
      <c r="J2" s="6" t="s">
        <v>2</v>
      </c>
      <c r="K2" s="6" t="s">
        <v>77</v>
      </c>
      <c r="L2" s="6">
        <v>1</v>
      </c>
      <c r="M2" s="6">
        <v>1</v>
      </c>
      <c r="N2" s="6" t="s">
        <v>78</v>
      </c>
      <c r="O2" s="6" t="s">
        <v>78</v>
      </c>
      <c r="P2" s="6" t="s">
        <v>79</v>
      </c>
      <c r="Q2" s="6"/>
      <c r="R2" s="11" t="s">
        <v>80</v>
      </c>
      <c r="S2" s="12" t="s">
        <v>19</v>
      </c>
      <c r="T2" s="6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5" t="s">
        <v>85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86</v>
      </c>
      <c r="H3" s="6" t="s">
        <v>87</v>
      </c>
      <c r="I3" s="6" t="s">
        <v>76</v>
      </c>
      <c r="J3" s="6" t="s">
        <v>2</v>
      </c>
      <c r="K3" s="6" t="s">
        <v>88</v>
      </c>
      <c r="L3" s="6">
        <v>1</v>
      </c>
      <c r="M3" s="6">
        <v>1</v>
      </c>
      <c r="N3" s="6" t="s">
        <v>78</v>
      </c>
      <c r="O3" s="6" t="s">
        <v>78</v>
      </c>
      <c r="P3" s="6" t="s">
        <v>79</v>
      </c>
      <c r="Q3" s="6"/>
      <c r="R3" s="11" t="s">
        <v>89</v>
      </c>
      <c r="S3" s="12" t="s">
        <v>19</v>
      </c>
      <c r="T3" s="6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5" t="s">
        <v>93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94</v>
      </c>
      <c r="H4" s="6" t="s">
        <v>95</v>
      </c>
      <c r="I4" s="6" t="s">
        <v>76</v>
      </c>
      <c r="J4" s="6" t="s">
        <v>2</v>
      </c>
      <c r="K4" s="6" t="s">
        <v>96</v>
      </c>
      <c r="L4" s="6">
        <v>1</v>
      </c>
      <c r="M4" s="6">
        <v>1</v>
      </c>
      <c r="N4" s="6" t="s">
        <v>78</v>
      </c>
      <c r="O4" s="6" t="s">
        <v>78</v>
      </c>
      <c r="P4" s="6" t="s">
        <v>79</v>
      </c>
      <c r="Q4" s="6"/>
      <c r="R4" s="11" t="s">
        <v>97</v>
      </c>
      <c r="S4" s="12" t="s">
        <v>19</v>
      </c>
      <c r="T4" s="6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5" t="s">
        <v>101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102</v>
      </c>
      <c r="H5" s="6" t="s">
        <v>103</v>
      </c>
      <c r="I5" s="6" t="s">
        <v>76</v>
      </c>
      <c r="J5" s="6" t="s">
        <v>2</v>
      </c>
      <c r="K5" s="6" t="s">
        <v>104</v>
      </c>
      <c r="L5" s="6">
        <v>1</v>
      </c>
      <c r="M5" s="6">
        <v>1</v>
      </c>
      <c r="N5" s="6" t="s">
        <v>78</v>
      </c>
      <c r="O5" s="6" t="s">
        <v>78</v>
      </c>
      <c r="P5" s="6" t="s">
        <v>79</v>
      </c>
      <c r="Q5" s="6"/>
      <c r="R5" s="11" t="s">
        <v>105</v>
      </c>
      <c r="S5" s="12" t="s">
        <v>19</v>
      </c>
      <c r="T5" s="6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5" t="s">
        <v>109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110</v>
      </c>
      <c r="H6" s="6" t="s">
        <v>111</v>
      </c>
      <c r="I6" s="6" t="s">
        <v>76</v>
      </c>
      <c r="J6" s="6" t="s">
        <v>2</v>
      </c>
      <c r="K6" s="6" t="s">
        <v>112</v>
      </c>
      <c r="L6" s="6">
        <v>1</v>
      </c>
      <c r="M6" s="6">
        <v>1</v>
      </c>
      <c r="N6" s="6" t="s">
        <v>78</v>
      </c>
      <c r="O6" s="6" t="s">
        <v>78</v>
      </c>
      <c r="P6" s="6" t="s">
        <v>79</v>
      </c>
      <c r="Q6" s="6"/>
      <c r="R6" s="11" t="s">
        <v>113</v>
      </c>
      <c r="S6" s="12" t="s">
        <v>19</v>
      </c>
      <c r="T6" s="6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5" t="s">
        <v>117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118</v>
      </c>
      <c r="H7" s="6" t="s">
        <v>119</v>
      </c>
      <c r="I7" s="6" t="s">
        <v>76</v>
      </c>
      <c r="J7" s="6" t="s">
        <v>2</v>
      </c>
      <c r="K7" s="6" t="s">
        <v>120</v>
      </c>
      <c r="L7" s="6">
        <v>1</v>
      </c>
      <c r="M7" s="6">
        <v>1</v>
      </c>
      <c r="N7" s="6" t="s">
        <v>78</v>
      </c>
      <c r="O7" s="6" t="s">
        <v>78</v>
      </c>
      <c r="P7" s="6" t="s">
        <v>79</v>
      </c>
      <c r="Q7" s="6"/>
      <c r="R7" s="11" t="s">
        <v>121</v>
      </c>
      <c r="S7" s="12" t="s">
        <v>19</v>
      </c>
      <c r="T7" s="6"/>
      <c r="U7" s="11" t="s">
        <v>19</v>
      </c>
      <c r="V7" s="11" t="s">
        <v>121</v>
      </c>
      <c r="W7" s="12" t="s">
        <v>122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5" t="s">
        <v>125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126</v>
      </c>
      <c r="H8" s="6" t="s">
        <v>127</v>
      </c>
      <c r="I8" s="6" t="s">
        <v>76</v>
      </c>
      <c r="J8" s="6" t="s">
        <v>2</v>
      </c>
      <c r="K8" s="6" t="s">
        <v>128</v>
      </c>
      <c r="L8" s="6">
        <v>1</v>
      </c>
      <c r="M8" s="6">
        <v>1</v>
      </c>
      <c r="N8" s="6" t="s">
        <v>78</v>
      </c>
      <c r="O8" s="6" t="s">
        <v>78</v>
      </c>
      <c r="P8" s="6" t="s">
        <v>79</v>
      </c>
      <c r="Q8" s="6"/>
      <c r="R8" s="11" t="s">
        <v>129</v>
      </c>
      <c r="S8" s="12" t="s">
        <v>19</v>
      </c>
      <c r="T8" s="6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84</v>
      </c>
      <c r="AG8" t="s">
        <v>72</v>
      </c>
      <c r="AH8" t="s">
        <v>19</v>
      </c>
    </row>
    <row r="9" ht="12.75" customHeight="1" spans="1:32">
      <c r="A9" s="10" t="s">
        <v>133</v>
      </c>
      <c r="B9" s="10"/>
      <c r="C9" s="10" t="s">
        <v>134</v>
      </c>
      <c r="D9" s="10"/>
      <c r="E9" s="10"/>
      <c r="F9" s="10"/>
      <c r="G9" s="10" t="s">
        <v>134</v>
      </c>
      <c r="H9" s="10" t="s">
        <v>134</v>
      </c>
      <c r="I9" s="10" t="s">
        <v>134</v>
      </c>
      <c r="J9" s="10" t="s">
        <v>134</v>
      </c>
      <c r="K9" s="10" t="s">
        <v>134</v>
      </c>
      <c r="L9" s="10" t="s">
        <v>134</v>
      </c>
      <c r="M9" s="10" t="s">
        <v>134</v>
      </c>
      <c r="N9" s="10" t="s">
        <v>134</v>
      </c>
      <c r="O9" s="10" t="s">
        <v>134</v>
      </c>
      <c r="P9" s="10" t="s">
        <v>134</v>
      </c>
      <c r="Q9" s="10"/>
      <c r="R9" s="13" t="s">
        <v>20</v>
      </c>
      <c r="S9" s="13" t="s">
        <v>19</v>
      </c>
      <c r="T9" s="10" t="s">
        <v>134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134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2" width="16.8518518518519" customWidth="1"/>
    <col min="13" max="14" width="15.1388888888889" customWidth="1"/>
  </cols>
  <sheetData>
    <row r="1" spans="1:14">
      <c r="A1" s="3" t="s">
        <v>135</v>
      </c>
      <c r="B1" s="3" t="s">
        <v>136</v>
      </c>
      <c r="C1" s="3" t="s">
        <v>48</v>
      </c>
      <c r="D1" s="3" t="s">
        <v>49</v>
      </c>
      <c r="E1" s="3" t="s">
        <v>44</v>
      </c>
      <c r="F1" s="3" t="s">
        <v>45</v>
      </c>
      <c r="G1" s="3" t="s">
        <v>137</v>
      </c>
      <c r="H1" s="3" t="s">
        <v>138</v>
      </c>
      <c r="I1" s="3" t="s">
        <v>13</v>
      </c>
      <c r="J1" s="3" t="s">
        <v>17</v>
      </c>
      <c r="K1" s="3" t="s">
        <v>18</v>
      </c>
      <c r="L1" s="9" t="s">
        <v>139</v>
      </c>
      <c r="M1" s="3" t="s">
        <v>140</v>
      </c>
      <c r="N1" s="3" t="s">
        <v>141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3" t="s">
        <v>41</v>
      </c>
      <c r="B1" s="3" t="s">
        <v>42</v>
      </c>
      <c r="C1" s="3" t="s">
        <v>53</v>
      </c>
      <c r="D1" s="3" t="s">
        <v>54</v>
      </c>
      <c r="E1" s="3" t="s">
        <v>55</v>
      </c>
      <c r="F1" s="3" t="s">
        <v>142</v>
      </c>
      <c r="G1" s="3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F18" sqref="F18"/>
    </sheetView>
  </sheetViews>
  <sheetFormatPr defaultColWidth="8.88888888888889" defaultRowHeight="13.2"/>
  <cols>
    <col min="3" max="3" width="11.3333333333333" customWidth="1"/>
    <col min="4" max="4" width="10.7777777777778"/>
  </cols>
  <sheetData>
    <row r="1" spans="1:8">
      <c r="A1" s="3" t="s">
        <v>41</v>
      </c>
      <c r="B1" s="3" t="s">
        <v>54</v>
      </c>
      <c r="C1" s="3" t="s">
        <v>55</v>
      </c>
      <c r="D1" s="3" t="s">
        <v>18</v>
      </c>
      <c r="H1" s="4" t="s">
        <v>143</v>
      </c>
    </row>
    <row r="2" ht="14.25" customHeight="1" spans="1:9">
      <c r="A2" s="5" t="s">
        <v>70</v>
      </c>
      <c r="B2" s="6" t="s">
        <v>78</v>
      </c>
      <c r="C2" s="6" t="s">
        <v>79</v>
      </c>
      <c r="D2" s="7">
        <v>193</v>
      </c>
      <c r="E2" t="str">
        <f>VLOOKUP(A2,HOP!A:L,12,0)</f>
        <v>193.00</v>
      </c>
      <c r="F2" t="str">
        <f>VLOOKUP(A2,HOP!A:C,3,0)</f>
        <v>3242356</v>
      </c>
      <c r="G2">
        <f>D2-E2</f>
        <v>0</v>
      </c>
      <c r="H2" t="str">
        <f>$H$1&amp;F2</f>
        <v>，3242356</v>
      </c>
      <c r="I2" t="str">
        <f>VLOOKUP(A2,HOP!A:U,21,0)</f>
        <v>直连</v>
      </c>
    </row>
    <row r="3" ht="14.25" customHeight="1" spans="1:9">
      <c r="A3" s="5" t="s">
        <v>85</v>
      </c>
      <c r="B3" s="6" t="s">
        <v>78</v>
      </c>
      <c r="C3" s="6" t="s">
        <v>79</v>
      </c>
      <c r="D3" s="7">
        <v>1325</v>
      </c>
      <c r="E3" t="str">
        <f>VLOOKUP(A3,HOP!A:L,12,0)</f>
        <v>1325.00</v>
      </c>
      <c r="F3" t="str">
        <f>VLOOKUP(A3,HOP!A:C,3,0)</f>
        <v>3241556</v>
      </c>
      <c r="G3">
        <f t="shared" ref="G3:G8" si="0">D3-E3</f>
        <v>0</v>
      </c>
      <c r="H3" t="str">
        <f t="shared" ref="H3:H8" si="1">$H$1&amp;F3</f>
        <v>，3241556</v>
      </c>
      <c r="I3" t="str">
        <f>VLOOKUP(A3,HOP!A:U,21,0)</f>
        <v>直连</v>
      </c>
    </row>
    <row r="4" ht="14.25" customHeight="1" spans="1:9">
      <c r="A4" s="5" t="s">
        <v>93</v>
      </c>
      <c r="B4" s="6" t="s">
        <v>78</v>
      </c>
      <c r="C4" s="6" t="s">
        <v>79</v>
      </c>
      <c r="D4" s="7">
        <v>195</v>
      </c>
      <c r="E4" t="str">
        <f>VLOOKUP(A4,HOP!A:L,12,0)</f>
        <v>195.00</v>
      </c>
      <c r="F4" t="str">
        <f>VLOOKUP(A4,HOP!A:C,3,0)</f>
        <v>3241574</v>
      </c>
      <c r="G4">
        <f t="shared" si="0"/>
        <v>0</v>
      </c>
      <c r="H4" t="str">
        <f t="shared" si="1"/>
        <v>，3241574</v>
      </c>
      <c r="I4" t="str">
        <f>VLOOKUP(A4,HOP!A:U,21,0)</f>
        <v>直连</v>
      </c>
    </row>
    <row r="5" ht="14.25" customHeight="1" spans="1:9">
      <c r="A5" s="5" t="s">
        <v>101</v>
      </c>
      <c r="B5" s="6" t="s">
        <v>78</v>
      </c>
      <c r="C5" s="6" t="s">
        <v>79</v>
      </c>
      <c r="D5" s="7">
        <v>147</v>
      </c>
      <c r="E5" t="str">
        <f>VLOOKUP(A5,HOP!A:L,12,0)</f>
        <v>147.00</v>
      </c>
      <c r="F5" t="str">
        <f>VLOOKUP(A5,HOP!A:C,3,0)</f>
        <v>3242427</v>
      </c>
      <c r="G5">
        <f t="shared" si="0"/>
        <v>0</v>
      </c>
      <c r="H5" t="str">
        <f t="shared" si="1"/>
        <v>，3242427</v>
      </c>
      <c r="I5" t="str">
        <f>VLOOKUP(A5,HOP!A:U,21,0)</f>
        <v>直连</v>
      </c>
    </row>
    <row r="6" ht="14.25" customHeight="1" spans="1:9">
      <c r="A6" s="5" t="s">
        <v>109</v>
      </c>
      <c r="B6" s="6" t="s">
        <v>78</v>
      </c>
      <c r="C6" s="6" t="s">
        <v>79</v>
      </c>
      <c r="D6" s="7">
        <v>444</v>
      </c>
      <c r="E6" t="str">
        <f>VLOOKUP(A6,HOP!A:L,12,0)</f>
        <v>444.00</v>
      </c>
      <c r="F6" t="str">
        <f>VLOOKUP(A6,HOP!A:C,3,0)</f>
        <v>3238083</v>
      </c>
      <c r="G6">
        <f t="shared" si="0"/>
        <v>0</v>
      </c>
      <c r="H6" t="str">
        <f t="shared" si="1"/>
        <v>，3238083</v>
      </c>
      <c r="I6" t="str">
        <f>VLOOKUP(A6,HOP!A:U,21,0)</f>
        <v>直连</v>
      </c>
    </row>
    <row r="7" ht="14.25" customHeight="1" spans="1:9">
      <c r="A7" s="5" t="s">
        <v>117</v>
      </c>
      <c r="B7" s="6" t="s">
        <v>78</v>
      </c>
      <c r="C7" s="6" t="s">
        <v>79</v>
      </c>
      <c r="D7" s="7">
        <v>534</v>
      </c>
      <c r="E7" t="str">
        <f>VLOOKUP(A7,HOP!A:L,12,0)</f>
        <v>534.00</v>
      </c>
      <c r="F7" t="str">
        <f>VLOOKUP(A7,HOP!A:C,3,0)</f>
        <v>3239862</v>
      </c>
      <c r="G7">
        <f t="shared" si="0"/>
        <v>0</v>
      </c>
      <c r="H7" t="str">
        <f t="shared" si="1"/>
        <v>，3239862</v>
      </c>
      <c r="I7" t="str">
        <f>VLOOKUP(A7,HOP!A:U,21,0)</f>
        <v>直连</v>
      </c>
    </row>
    <row r="8" ht="14.25" customHeight="1" spans="1:9">
      <c r="A8" s="5" t="s">
        <v>125</v>
      </c>
      <c r="B8" s="6" t="s">
        <v>78</v>
      </c>
      <c r="C8" s="6" t="s">
        <v>79</v>
      </c>
      <c r="D8" s="7">
        <v>713</v>
      </c>
      <c r="E8" t="str">
        <f>VLOOKUP(A8,HOP!A:L,12,0)</f>
        <v>713.00</v>
      </c>
      <c r="F8" t="str">
        <f>VLOOKUP(A8,HOP!A:C,3,0)</f>
        <v>3239343</v>
      </c>
      <c r="G8">
        <f t="shared" si="0"/>
        <v>0</v>
      </c>
      <c r="H8" t="str">
        <f t="shared" si="1"/>
        <v>，3239343</v>
      </c>
      <c r="I8" t="str">
        <f>VLOOKUP(A8,HOP!A:U,21,0)</f>
        <v>直连</v>
      </c>
    </row>
    <row r="10" spans="4:4">
      <c r="D10">
        <f>SUM(D2:D9)</f>
        <v>3551</v>
      </c>
    </row>
    <row r="11" ht="15.6" spans="4:4">
      <c r="D11" s="8" t="s">
        <v>22</v>
      </c>
    </row>
    <row r="13" spans="1:2">
      <c r="A13" t="s">
        <v>144</v>
      </c>
      <c r="B13">
        <v>3551</v>
      </c>
    </row>
    <row r="14" spans="1:1">
      <c r="A14" s="4" t="s">
        <v>145</v>
      </c>
    </row>
  </sheetData>
  <autoFilter ref="A1:AF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G18" sqref="G18"/>
    </sheetView>
  </sheetViews>
  <sheetFormatPr defaultColWidth="8.88888888888889" defaultRowHeight="13.2" outlineLevelRow="7"/>
  <sheetData>
    <row r="1" spans="1:22">
      <c r="A1" s="1" t="s">
        <v>146</v>
      </c>
      <c r="B1" s="1" t="s">
        <v>147</v>
      </c>
      <c r="C1" s="1" t="s">
        <v>148</v>
      </c>
      <c r="D1" s="1" t="s">
        <v>47</v>
      </c>
      <c r="E1" s="1" t="s">
        <v>50</v>
      </c>
      <c r="F1" s="1" t="s">
        <v>54</v>
      </c>
      <c r="G1" s="1" t="s">
        <v>55</v>
      </c>
      <c r="H1" s="1" t="s">
        <v>149</v>
      </c>
      <c r="I1" s="1" t="s">
        <v>150</v>
      </c>
      <c r="J1" s="1" t="s">
        <v>151</v>
      </c>
      <c r="K1" s="1" t="s">
        <v>152</v>
      </c>
      <c r="L1" s="1" t="s">
        <v>153</v>
      </c>
      <c r="M1" s="1" t="s">
        <v>154</v>
      </c>
      <c r="N1" s="1" t="s">
        <v>155</v>
      </c>
      <c r="O1" s="1" t="s">
        <v>156</v>
      </c>
      <c r="P1" s="1" t="s">
        <v>157</v>
      </c>
      <c r="Q1" s="1" t="s">
        <v>158</v>
      </c>
      <c r="R1" s="1" t="s">
        <v>159</v>
      </c>
      <c r="S1" s="1" t="s">
        <v>160</v>
      </c>
      <c r="T1" s="1" t="s">
        <v>161</v>
      </c>
      <c r="U1" s="1" t="s">
        <v>162</v>
      </c>
      <c r="V1" s="1" t="s">
        <v>163</v>
      </c>
    </row>
    <row r="2" spans="1:22">
      <c r="A2" s="2" t="s">
        <v>101</v>
      </c>
      <c r="B2" s="2" t="s">
        <v>78</v>
      </c>
      <c r="C2" s="2" t="s">
        <v>164</v>
      </c>
      <c r="D2" s="2" t="s">
        <v>103</v>
      </c>
      <c r="E2" s="2" t="s">
        <v>104</v>
      </c>
      <c r="F2" s="2" t="s">
        <v>78</v>
      </c>
      <c r="G2" s="2" t="s">
        <v>79</v>
      </c>
      <c r="H2" s="2" t="s">
        <v>165</v>
      </c>
      <c r="I2" s="2" t="s">
        <v>166</v>
      </c>
      <c r="J2" s="2" t="s">
        <v>167</v>
      </c>
      <c r="K2" s="2" t="s">
        <v>166</v>
      </c>
      <c r="L2" s="2" t="s">
        <v>166</v>
      </c>
      <c r="M2" s="2" t="s">
        <v>168</v>
      </c>
      <c r="N2" s="2" t="s">
        <v>168</v>
      </c>
      <c r="O2" s="2" t="s">
        <v>169</v>
      </c>
      <c r="P2" s="2" t="s">
        <v>170</v>
      </c>
      <c r="Q2" s="2" t="s">
        <v>171</v>
      </c>
      <c r="R2" s="2" t="s">
        <v>172</v>
      </c>
      <c r="S2" s="2" t="s">
        <v>72</v>
      </c>
      <c r="T2" s="2" t="s">
        <v>34</v>
      </c>
      <c r="U2" s="2" t="s">
        <v>173</v>
      </c>
      <c r="V2" s="2" t="s">
        <v>174</v>
      </c>
    </row>
    <row r="3" spans="1:22">
      <c r="A3" s="2" t="s">
        <v>70</v>
      </c>
      <c r="B3" s="2" t="s">
        <v>78</v>
      </c>
      <c r="C3" s="2" t="s">
        <v>175</v>
      </c>
      <c r="D3" s="2" t="s">
        <v>75</v>
      </c>
      <c r="E3" s="2" t="s">
        <v>77</v>
      </c>
      <c r="F3" s="2" t="s">
        <v>78</v>
      </c>
      <c r="G3" s="2" t="s">
        <v>79</v>
      </c>
      <c r="H3" s="2" t="s">
        <v>165</v>
      </c>
      <c r="I3" s="2" t="s">
        <v>176</v>
      </c>
      <c r="J3" s="2" t="s">
        <v>167</v>
      </c>
      <c r="K3" s="2" t="s">
        <v>176</v>
      </c>
      <c r="L3" s="2" t="s">
        <v>176</v>
      </c>
      <c r="M3" s="2" t="s">
        <v>168</v>
      </c>
      <c r="N3" s="2" t="s">
        <v>168</v>
      </c>
      <c r="O3" s="2" t="s">
        <v>169</v>
      </c>
      <c r="P3" s="2" t="s">
        <v>170</v>
      </c>
      <c r="Q3" s="2" t="s">
        <v>171</v>
      </c>
      <c r="R3" s="2" t="s">
        <v>177</v>
      </c>
      <c r="S3" s="2" t="s">
        <v>72</v>
      </c>
      <c r="T3" s="2" t="s">
        <v>34</v>
      </c>
      <c r="U3" s="2" t="s">
        <v>173</v>
      </c>
      <c r="V3" s="2" t="s">
        <v>174</v>
      </c>
    </row>
    <row r="4" spans="1:22">
      <c r="A4" s="2" t="s">
        <v>93</v>
      </c>
      <c r="B4" s="2" t="s">
        <v>78</v>
      </c>
      <c r="C4" s="2" t="s">
        <v>178</v>
      </c>
      <c r="D4" s="2" t="s">
        <v>95</v>
      </c>
      <c r="E4" s="2" t="s">
        <v>96</v>
      </c>
      <c r="F4" s="2" t="s">
        <v>78</v>
      </c>
      <c r="G4" s="2" t="s">
        <v>79</v>
      </c>
      <c r="H4" s="2" t="s">
        <v>165</v>
      </c>
      <c r="I4" s="2" t="s">
        <v>179</v>
      </c>
      <c r="J4" s="2" t="s">
        <v>167</v>
      </c>
      <c r="K4" s="2" t="s">
        <v>179</v>
      </c>
      <c r="L4" s="2" t="s">
        <v>179</v>
      </c>
      <c r="M4" s="2" t="s">
        <v>168</v>
      </c>
      <c r="N4" s="2" t="s">
        <v>168</v>
      </c>
      <c r="O4" s="2" t="s">
        <v>169</v>
      </c>
      <c r="P4" s="2" t="s">
        <v>170</v>
      </c>
      <c r="Q4" s="2" t="s">
        <v>171</v>
      </c>
      <c r="R4" s="2" t="s">
        <v>180</v>
      </c>
      <c r="S4" s="2" t="s">
        <v>72</v>
      </c>
      <c r="T4" s="2" t="s">
        <v>34</v>
      </c>
      <c r="U4" s="2" t="s">
        <v>173</v>
      </c>
      <c r="V4" s="2" t="s">
        <v>174</v>
      </c>
    </row>
    <row r="5" spans="1:22">
      <c r="A5" s="2" t="s">
        <v>85</v>
      </c>
      <c r="B5" s="2" t="s">
        <v>78</v>
      </c>
      <c r="C5" s="2" t="s">
        <v>181</v>
      </c>
      <c r="D5" s="2" t="s">
        <v>87</v>
      </c>
      <c r="E5" s="2" t="s">
        <v>88</v>
      </c>
      <c r="F5" s="2" t="s">
        <v>78</v>
      </c>
      <c r="G5" s="2" t="s">
        <v>79</v>
      </c>
      <c r="H5" s="2" t="s">
        <v>165</v>
      </c>
      <c r="I5" s="2" t="s">
        <v>182</v>
      </c>
      <c r="J5" s="2" t="s">
        <v>167</v>
      </c>
      <c r="K5" s="2" t="s">
        <v>182</v>
      </c>
      <c r="L5" s="2" t="s">
        <v>182</v>
      </c>
      <c r="M5" s="2" t="s">
        <v>168</v>
      </c>
      <c r="N5" s="2" t="s">
        <v>168</v>
      </c>
      <c r="O5" s="2" t="s">
        <v>169</v>
      </c>
      <c r="P5" s="2" t="s">
        <v>170</v>
      </c>
      <c r="Q5" s="2" t="s">
        <v>171</v>
      </c>
      <c r="R5" s="2" t="s">
        <v>183</v>
      </c>
      <c r="S5" s="2" t="s">
        <v>72</v>
      </c>
      <c r="T5" s="2" t="s">
        <v>34</v>
      </c>
      <c r="U5" s="2" t="s">
        <v>173</v>
      </c>
      <c r="V5" s="2" t="s">
        <v>174</v>
      </c>
    </row>
    <row r="6" spans="1:22">
      <c r="A6" s="2" t="s">
        <v>117</v>
      </c>
      <c r="B6" s="2" t="s">
        <v>78</v>
      </c>
      <c r="C6" s="2" t="s">
        <v>184</v>
      </c>
      <c r="D6" s="2" t="s">
        <v>119</v>
      </c>
      <c r="E6" s="2" t="s">
        <v>120</v>
      </c>
      <c r="F6" s="2" t="s">
        <v>78</v>
      </c>
      <c r="G6" s="2" t="s">
        <v>79</v>
      </c>
      <c r="H6" s="2" t="s">
        <v>165</v>
      </c>
      <c r="I6" s="2" t="s">
        <v>185</v>
      </c>
      <c r="J6" s="2" t="s">
        <v>167</v>
      </c>
      <c r="K6" s="2" t="s">
        <v>185</v>
      </c>
      <c r="L6" s="2" t="s">
        <v>185</v>
      </c>
      <c r="M6" s="2" t="s">
        <v>168</v>
      </c>
      <c r="N6" s="2" t="s">
        <v>168</v>
      </c>
      <c r="O6" s="2" t="s">
        <v>169</v>
      </c>
      <c r="P6" s="2" t="s">
        <v>170</v>
      </c>
      <c r="Q6" s="2" t="s">
        <v>171</v>
      </c>
      <c r="R6" s="2" t="s">
        <v>186</v>
      </c>
      <c r="S6" s="2" t="s">
        <v>72</v>
      </c>
      <c r="T6" s="2" t="s">
        <v>34</v>
      </c>
      <c r="U6" s="2" t="s">
        <v>173</v>
      </c>
      <c r="V6" s="2" t="s">
        <v>174</v>
      </c>
    </row>
    <row r="7" spans="1:22">
      <c r="A7" s="2" t="s">
        <v>125</v>
      </c>
      <c r="B7" s="2" t="s">
        <v>78</v>
      </c>
      <c r="C7" s="2" t="s">
        <v>187</v>
      </c>
      <c r="D7" s="2" t="s">
        <v>127</v>
      </c>
      <c r="E7" s="2" t="s">
        <v>128</v>
      </c>
      <c r="F7" s="2" t="s">
        <v>78</v>
      </c>
      <c r="G7" s="2" t="s">
        <v>79</v>
      </c>
      <c r="H7" s="2" t="s">
        <v>165</v>
      </c>
      <c r="I7" s="2" t="s">
        <v>188</v>
      </c>
      <c r="J7" s="2" t="s">
        <v>167</v>
      </c>
      <c r="K7" s="2" t="s">
        <v>188</v>
      </c>
      <c r="L7" s="2" t="s">
        <v>188</v>
      </c>
      <c r="M7" s="2" t="s">
        <v>168</v>
      </c>
      <c r="N7" s="2" t="s">
        <v>168</v>
      </c>
      <c r="O7" s="2" t="s">
        <v>169</v>
      </c>
      <c r="P7" s="2" t="s">
        <v>170</v>
      </c>
      <c r="Q7" s="2" t="s">
        <v>171</v>
      </c>
      <c r="R7" s="2" t="s">
        <v>189</v>
      </c>
      <c r="S7" s="2" t="s">
        <v>72</v>
      </c>
      <c r="T7" s="2" t="s">
        <v>34</v>
      </c>
      <c r="U7" s="2" t="s">
        <v>173</v>
      </c>
      <c r="V7" s="2" t="s">
        <v>174</v>
      </c>
    </row>
    <row r="8" spans="1:22">
      <c r="A8" s="2" t="s">
        <v>109</v>
      </c>
      <c r="B8" s="2" t="s">
        <v>78</v>
      </c>
      <c r="C8" s="2" t="s">
        <v>190</v>
      </c>
      <c r="D8" s="2" t="s">
        <v>111</v>
      </c>
      <c r="E8" s="2" t="s">
        <v>112</v>
      </c>
      <c r="F8" s="2" t="s">
        <v>78</v>
      </c>
      <c r="G8" s="2" t="s">
        <v>79</v>
      </c>
      <c r="H8" s="2" t="s">
        <v>165</v>
      </c>
      <c r="I8" s="2" t="s">
        <v>191</v>
      </c>
      <c r="J8" s="2" t="s">
        <v>167</v>
      </c>
      <c r="K8" s="2" t="s">
        <v>191</v>
      </c>
      <c r="L8" s="2" t="s">
        <v>191</v>
      </c>
      <c r="M8" s="2" t="s">
        <v>168</v>
      </c>
      <c r="N8" s="2" t="s">
        <v>168</v>
      </c>
      <c r="O8" s="2" t="s">
        <v>169</v>
      </c>
      <c r="P8" s="2" t="s">
        <v>170</v>
      </c>
      <c r="Q8" s="2" t="s">
        <v>171</v>
      </c>
      <c r="R8" s="2" t="s">
        <v>192</v>
      </c>
      <c r="S8" s="2" t="s">
        <v>72</v>
      </c>
      <c r="T8" s="2" t="s">
        <v>34</v>
      </c>
      <c r="U8" s="2" t="s">
        <v>173</v>
      </c>
      <c r="V8" s="2" t="s">
        <v>174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Michelle金玲</cp:lastModifiedBy>
  <cp:revision>1</cp:revision>
  <dcterms:created xsi:type="dcterms:W3CDTF">2014-11-17T08:26:00Z</dcterms:created>
  <dcterms:modified xsi:type="dcterms:W3CDTF">2023-04-19T03:50:04Z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ECA7B9CACD3147A2B45D4066364A438E_12</vt:lpwstr>
  </property>
</Properties>
</file>