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<sst xmlns="http://schemas.openxmlformats.org/spreadsheetml/2006/main" count="346" uniqueCount="155">
  <si>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</si>
  <si>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</si>
  <si>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</si>
  <si>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</si>
  <si>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</si>
  <si>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</si>
  <si>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</si>
  <si>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</si>
  <si>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</si>
  <si>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</si>
  <si>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</si>
  <si>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</si>
  <si>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</si>
  <si>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</si>
  <si>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</si>
  <si>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</si>
  <si>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</si>
  <si>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</si>
  <si>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</si>
  <si>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</si>
  <si>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</si>
  <si>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</si>
  <si>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</si>
  <si>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</si>
  <si>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</si>
  <si>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999223182210573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</si>
  <si>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</si>
  <si>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</si>
  <si>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</si>
  <si>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</si>
  <si>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</si>
  <si>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温耿秋</t>
  </si>
  <si>
    <t>CA363230419CNY</t>
  </si>
  <si>
    <t>未提现</t>
  </si>
  <si>
    <t>携程开票</t>
  </si>
  <si>
    <t xml:space="preserve">	</t>
  </si>
  <si>
    <t xml:space="preserve">23196547148	</t>
  </si>
  <si>
    <t>[香港]香港九龙海逸君绰酒店(Harbour Grand Kowloon)(17095949)</t>
  </si>
  <si>
    <t>高级客房(至少连住2晚及以上)&lt;特惠&gt;&lt;双人入住&gt;&lt;内宾&gt;&lt;无早&gt;</t>
  </si>
  <si>
    <t>MA/XIAOXIAO</t>
  </si>
  <si>
    <t xml:space="preserve">3137465	</t>
  </si>
  <si>
    <t xml:space="preserve">999223288472979	</t>
  </si>
  <si>
    <t>园景客房(至少连住2晚及以上)&lt;双人入住&gt;&lt;内宾&gt;&lt;无早&gt;</t>
  </si>
  <si>
    <t>MA/FANG</t>
  </si>
  <si>
    <t xml:space="preserve">3160527	</t>
  </si>
  <si>
    <t xml:space="preserve">999223392594098	</t>
  </si>
  <si>
    <t>商务江景双床房&lt;超值特惠&gt;&lt;双人入住&gt;&lt;日历房套餐高价值&gt;&lt;单早&gt;&lt;新酒店礼盒&gt;</t>
  </si>
  <si>
    <t>李明</t>
  </si>
  <si>
    <t xml:space="preserve">999223408449625	</t>
  </si>
  <si>
    <t>商务江景双床房&lt;特惠专享&gt;&lt;双人入住&gt;&lt;双早&gt;&lt;日历房套餐高价值&gt;&lt;新酒店礼盒&gt;</t>
  </si>
  <si>
    <t>陈平,刘秋燕</t>
  </si>
  <si>
    <t xml:space="preserve">23415488794	</t>
  </si>
  <si>
    <t>[香港]香港广易商务宾馆(家庭旅馆)(WIDE EVER HOSTEL)(2981749)</t>
  </si>
  <si>
    <t>标准双床房&lt;特惠专享&gt;&lt;双人入住&gt;&lt;无早&gt;</t>
  </si>
  <si>
    <t>LIU/QUN</t>
  </si>
  <si>
    <t xml:space="preserve">3183534	</t>
  </si>
  <si>
    <t xml:space="preserve">999223425183017	</t>
  </si>
  <si>
    <t>李宇翔,胡余龙</t>
  </si>
  <si>
    <t xml:space="preserve">999223436871915	</t>
  </si>
  <si>
    <t>商务江景大床房&lt;超值特惠&gt;&lt;双人入住&gt;&lt;日历房套餐高价值&gt;&lt;单早&gt;&lt;新酒店礼盒&gt;</t>
  </si>
  <si>
    <t>吕智斌</t>
  </si>
  <si>
    <t xml:space="preserve">23448151271	</t>
  </si>
  <si>
    <t>陈豪</t>
  </si>
  <si>
    <t xml:space="preserve">999223450936536	</t>
  </si>
  <si>
    <t>蔡旭光</t>
  </si>
  <si>
    <t xml:space="preserve">999223460396895	</t>
  </si>
  <si>
    <t>冯俊峰</t>
  </si>
  <si>
    <t xml:space="preserve">999223463425715	</t>
  </si>
  <si>
    <t>杨伊楠</t>
  </si>
  <si>
    <t xml:space="preserve">999223467369172	</t>
  </si>
  <si>
    <t>陈福龙</t>
  </si>
  <si>
    <t xml:space="preserve">999223467589523	</t>
  </si>
  <si>
    <t>刘红红</t>
  </si>
  <si>
    <t xml:space="preserve">999223467602882	</t>
  </si>
  <si>
    <t>何岸辉</t>
  </si>
  <si>
    <t xml:space="preserve">999223467764878	</t>
  </si>
  <si>
    <t>林晓民</t>
  </si>
  <si>
    <t>取消</t>
  </si>
  <si>
    <t>，</t>
  </si>
  <si>
    <t>999223182210573</t>
  </si>
  <si>
    <t>202303141700150021</t>
  </si>
  <si>
    <t>999223392594098</t>
  </si>
  <si>
    <t>202303290743430075</t>
  </si>
  <si>
    <t>999223408449625</t>
  </si>
  <si>
    <t>202303301123350069</t>
  </si>
  <si>
    <t>999223425183017</t>
  </si>
  <si>
    <t>202303311339350020</t>
  </si>
  <si>
    <t>202304012122000069</t>
  </si>
  <si>
    <t>999223450936536</t>
  </si>
  <si>
    <t>202304020833020025</t>
  </si>
  <si>
    <t>999223460396895</t>
  </si>
  <si>
    <t>202304022036490068</t>
  </si>
  <si>
    <t>999223463425715</t>
  </si>
  <si>
    <t>202304031121480021</t>
  </si>
  <si>
    <t>999223467369172</t>
  </si>
  <si>
    <t>202304031202250021</t>
  </si>
  <si>
    <t>999223467589523</t>
  </si>
  <si>
    <t>202304031211530025</t>
  </si>
  <si>
    <t>999223467602882</t>
  </si>
  <si>
    <t>202304031219560025</t>
  </si>
  <si>
    <t>999223467764878</t>
  </si>
  <si>
    <t>202304031225470025</t>
  </si>
  <si>
    <t>A230419093554481</t>
  </si>
  <si>
    <t>房集：i230419144534 6030元</t>
  </si>
  <si>
    <t>CNY / HKD 当前参考汇率: 1.141115373</t>
  </si>
  <si>
    <t>总计：14098 CNY/
16087.44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</si>
  <si>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</si>
  <si>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</si>
  <si>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</si>
  <si>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</si>
  <si>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</si>
  <si>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</si>
  <si>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</si>
  <si>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</si>
  <si>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</si>
  <si>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</si>
  <si>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</si>
  <si>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</si>
  <si>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</si>
  <si>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</si>
  <si>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</si>
  <si>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</si>
  <si>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</si>
  <si>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</si>
  <si>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</si>
  <si>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2023-03-30</t>
  </si>
  <si>
    <t>3183534</t>
  </si>
  <si>
    <t>香港广易商务宾馆(家庭旅馆)</t>
  </si>
  <si>
    <t>LIU QUN</t>
  </si>
  <si>
    <t>2023-04-02</t>
  </si>
  <si>
    <t>2023-04-04</t>
  </si>
  <si>
    <t>退房日周结</t>
  </si>
  <si>
    <t>612.00</t>
  </si>
  <si>
    <t>RMB</t>
  </si>
  <si>
    <t>0</t>
  </si>
  <si>
    <t>0.00</t>
  </si>
  <si>
    <t>携程国内直连(DD)</t>
  </si>
  <si>
    <t>01.011249</t>
  </si>
  <si>
    <t>2023-03-30 16:55:01</t>
  </si>
  <si>
    <t>否</t>
  </si>
  <si>
    <t>汇智国际旅游发展有限公司</t>
  </si>
  <si>
    <t>直采</t>
  </si>
  <si>
    <t>中国</t>
  </si>
  <si>
    <t>2023-03-21</t>
  </si>
  <si>
    <t>3160527</t>
  </si>
  <si>
    <t>香港九龙海逸君绰酒店</t>
  </si>
  <si>
    <t>MA FANG</t>
  </si>
  <si>
    <t>2626.00</t>
  </si>
  <si>
    <t>2023-03-24 00:02:05</t>
  </si>
  <si>
    <t>2023-03-15</t>
  </si>
  <si>
    <t>3137465</t>
  </si>
  <si>
    <t>MA XIAOXIAO</t>
  </si>
  <si>
    <t>2023-03-31</t>
  </si>
  <si>
    <t>4830.00</t>
  </si>
  <si>
    <t>2023-03-15 22:28:26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</si>
</sst>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  <xf numFmtId="0" fontId="0" fillId="2" borderId="0" xfId="0" applyNumberFormat="1" applyFont="1" applyFill="1" applyAlignment="1" quotePrefix="1">
      <alignment vertical="center"/>
    </xf>
    <xf numFmtId="0" fontId="0" fillId="2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15</xdr:col>
      <xdr:colOff>295275</xdr:colOff>
      <xdr:row>60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1020425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45018</v>
      </c>
      <c r="G2" s="7">
        <v>45020</v>
      </c>
      <c r="H2" s="4">
        <v>1</v>
      </c>
      <c r="I2" s="4">
        <v>2</v>
      </c>
      <c r="J2" s="4">
        <v>2</v>
      </c>
      <c r="K2" s="4" t="s">
        <v>30</v>
      </c>
      <c r="L2" s="4">
        <v>711.2</v>
      </c>
      <c r="M2" s="4">
        <v>711.2</v>
      </c>
      <c r="N2" s="4" t="s">
        <v>31</v>
      </c>
      <c r="O2" s="4" t="s">
        <v>32</v>
      </c>
      <c r="P2" s="4" t="s">
        <v>33</v>
      </c>
      <c r="Q2" s="4">
        <v>0</v>
      </c>
      <c r="R2" s="11">
        <v>44999</v>
      </c>
      <c r="S2" s="7">
        <v>45035</v>
      </c>
      <c r="T2" s="4" t="s">
        <v>34</v>
      </c>
      <c r="U2" s="4">
        <v>711.2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7">
        <v>45016</v>
      </c>
      <c r="G3" s="7">
        <v>45020</v>
      </c>
      <c r="H3" s="4">
        <v>1</v>
      </c>
      <c r="I3" s="4">
        <v>4</v>
      </c>
      <c r="J3" s="4">
        <v>4</v>
      </c>
      <c r="K3" s="4" t="s">
        <v>30</v>
      </c>
      <c r="L3" s="4">
        <v>4830</v>
      </c>
      <c r="M3" s="4">
        <v>4830</v>
      </c>
      <c r="N3" s="4" t="s">
        <v>39</v>
      </c>
      <c r="O3" s="4" t="s">
        <v>32</v>
      </c>
      <c r="P3" s="4" t="s">
        <v>33</v>
      </c>
      <c r="Q3" s="4">
        <v>0</v>
      </c>
      <c r="R3" s="11">
        <v>45000</v>
      </c>
      <c r="S3" s="7">
        <v>45035</v>
      </c>
      <c r="T3" s="4" t="s">
        <v>34</v>
      </c>
      <c r="U3" s="4">
        <v>4830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37</v>
      </c>
      <c r="E4" s="4" t="s">
        <v>42</v>
      </c>
      <c r="F4" s="7">
        <v>45018</v>
      </c>
      <c r="G4" s="7">
        <v>45020</v>
      </c>
      <c r="H4" s="4">
        <v>1</v>
      </c>
      <c r="I4" s="4">
        <v>2</v>
      </c>
      <c r="J4" s="4">
        <v>2</v>
      </c>
      <c r="K4" s="4" t="s">
        <v>30</v>
      </c>
      <c r="L4" s="4">
        <v>2626</v>
      </c>
      <c r="M4" s="4">
        <v>2626</v>
      </c>
      <c r="N4" s="4" t="s">
        <v>43</v>
      </c>
      <c r="O4" s="4" t="s">
        <v>32</v>
      </c>
      <c r="P4" s="4" t="s">
        <v>33</v>
      </c>
      <c r="Q4" s="4">
        <v>0</v>
      </c>
      <c r="R4" s="11">
        <v>45006</v>
      </c>
      <c r="S4" s="7">
        <v>45035</v>
      </c>
      <c r="T4" s="4" t="s">
        <v>34</v>
      </c>
      <c r="U4" s="4">
        <v>2626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46</v>
      </c>
      <c r="F5" s="7">
        <v>45017</v>
      </c>
      <c r="G5" s="7">
        <v>45020</v>
      </c>
      <c r="H5" s="4">
        <v>1</v>
      </c>
      <c r="I5" s="4">
        <v>3</v>
      </c>
      <c r="J5" s="4">
        <v>3</v>
      </c>
      <c r="K5" s="4" t="s">
        <v>30</v>
      </c>
      <c r="L5" s="4">
        <v>987</v>
      </c>
      <c r="M5" s="4">
        <v>987</v>
      </c>
      <c r="N5" s="4" t="s">
        <v>47</v>
      </c>
      <c r="O5" s="4" t="s">
        <v>32</v>
      </c>
      <c r="P5" s="4" t="s">
        <v>33</v>
      </c>
      <c r="Q5" s="4">
        <v>0</v>
      </c>
      <c r="R5" s="11">
        <v>45014</v>
      </c>
      <c r="S5" s="7">
        <v>45035</v>
      </c>
      <c r="T5" s="4" t="s">
        <v>34</v>
      </c>
      <c r="U5" s="4">
        <v>987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28</v>
      </c>
      <c r="E6" s="4" t="s">
        <v>49</v>
      </c>
      <c r="F6" s="7">
        <v>45019</v>
      </c>
      <c r="G6" s="7">
        <v>45020</v>
      </c>
      <c r="H6" s="4">
        <v>2</v>
      </c>
      <c r="I6" s="4">
        <v>1</v>
      </c>
      <c r="J6" s="4">
        <v>2</v>
      </c>
      <c r="K6" s="4" t="s">
        <v>30</v>
      </c>
      <c r="L6" s="4">
        <v>711.2</v>
      </c>
      <c r="M6" s="4">
        <v>711.2</v>
      </c>
      <c r="N6" s="4" t="s">
        <v>50</v>
      </c>
      <c r="O6" s="4" t="s">
        <v>32</v>
      </c>
      <c r="P6" s="4" t="s">
        <v>33</v>
      </c>
      <c r="Q6" s="4">
        <v>0</v>
      </c>
      <c r="R6" s="11">
        <v>45015</v>
      </c>
      <c r="S6" s="7">
        <v>45035</v>
      </c>
      <c r="T6" s="4" t="s">
        <v>34</v>
      </c>
      <c r="U6" s="4">
        <v>711.2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7">
        <v>45018</v>
      </c>
      <c r="G7" s="7">
        <v>45020</v>
      </c>
      <c r="H7" s="4">
        <v>1</v>
      </c>
      <c r="I7" s="4">
        <v>2</v>
      </c>
      <c r="J7" s="4">
        <v>2</v>
      </c>
      <c r="K7" s="4" t="s">
        <v>30</v>
      </c>
      <c r="L7" s="4">
        <v>612</v>
      </c>
      <c r="M7" s="4">
        <v>612</v>
      </c>
      <c r="N7" s="4" t="s">
        <v>54</v>
      </c>
      <c r="O7" s="4" t="s">
        <v>32</v>
      </c>
      <c r="P7" s="4" t="s">
        <v>33</v>
      </c>
      <c r="Q7" s="4">
        <v>0</v>
      </c>
      <c r="R7" s="11">
        <v>45015</v>
      </c>
      <c r="S7" s="7">
        <v>45035</v>
      </c>
      <c r="T7" s="4" t="s">
        <v>34</v>
      </c>
      <c r="U7" s="4">
        <v>612</v>
      </c>
      <c r="V7" s="4">
        <v>0</v>
      </c>
      <c r="W7" s="4">
        <v>0</v>
      </c>
      <c r="X7" s="4" t="s">
        <v>55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28</v>
      </c>
      <c r="E8" s="4" t="s">
        <v>49</v>
      </c>
      <c r="F8" s="7">
        <v>45019</v>
      </c>
      <c r="G8" s="7">
        <v>45020</v>
      </c>
      <c r="H8" s="4">
        <v>1</v>
      </c>
      <c r="I8" s="4">
        <v>1</v>
      </c>
      <c r="J8" s="4">
        <v>1</v>
      </c>
      <c r="K8" s="4" t="s">
        <v>30</v>
      </c>
      <c r="L8" s="4">
        <v>355.6</v>
      </c>
      <c r="M8" s="4">
        <v>355.6</v>
      </c>
      <c r="N8" s="4" t="s">
        <v>57</v>
      </c>
      <c r="O8" s="4" t="s">
        <v>32</v>
      </c>
      <c r="P8" s="4" t="s">
        <v>33</v>
      </c>
      <c r="Q8" s="4">
        <v>0</v>
      </c>
      <c r="R8" s="11">
        <v>45016</v>
      </c>
      <c r="S8" s="7">
        <v>45035</v>
      </c>
      <c r="T8" s="4" t="s">
        <v>34</v>
      </c>
      <c r="U8" s="4">
        <v>355.6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28</v>
      </c>
      <c r="E9" s="4" t="s">
        <v>59</v>
      </c>
      <c r="F9" s="7">
        <v>45019</v>
      </c>
      <c r="G9" s="7">
        <v>45020</v>
      </c>
      <c r="H9" s="4">
        <v>1</v>
      </c>
      <c r="I9" s="4">
        <v>1</v>
      </c>
      <c r="J9" s="4">
        <v>1</v>
      </c>
      <c r="K9" s="4" t="s">
        <v>30</v>
      </c>
      <c r="L9" s="4">
        <v>329</v>
      </c>
      <c r="M9" s="4">
        <v>329</v>
      </c>
      <c r="N9" s="4" t="s">
        <v>60</v>
      </c>
      <c r="O9" s="4" t="s">
        <v>32</v>
      </c>
      <c r="P9" s="4" t="s">
        <v>33</v>
      </c>
      <c r="Q9" s="4">
        <v>0</v>
      </c>
      <c r="R9" s="11">
        <v>45017</v>
      </c>
      <c r="S9" s="7">
        <v>45035</v>
      </c>
      <c r="T9" s="4" t="s">
        <v>34</v>
      </c>
      <c r="U9" s="4">
        <v>329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28</v>
      </c>
      <c r="E10" s="4" t="s">
        <v>59</v>
      </c>
      <c r="F10" s="7">
        <v>45018</v>
      </c>
      <c r="G10" s="7">
        <v>45020</v>
      </c>
      <c r="H10" s="4">
        <v>1</v>
      </c>
      <c r="I10" s="4">
        <v>2</v>
      </c>
      <c r="J10" s="4">
        <v>2</v>
      </c>
      <c r="K10" s="4" t="s">
        <v>30</v>
      </c>
      <c r="L10" s="4">
        <v>705</v>
      </c>
      <c r="M10" s="4">
        <v>705</v>
      </c>
      <c r="N10" s="4" t="s">
        <v>62</v>
      </c>
      <c r="O10" s="4" t="s">
        <v>32</v>
      </c>
      <c r="P10" s="4" t="s">
        <v>33</v>
      </c>
      <c r="Q10" s="4">
        <v>0</v>
      </c>
      <c r="R10" s="11">
        <v>45017.0000115741</v>
      </c>
      <c r="S10" s="7">
        <v>45035</v>
      </c>
      <c r="T10" s="4" t="s">
        <v>34</v>
      </c>
      <c r="U10" s="4">
        <v>705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28</v>
      </c>
      <c r="E11" s="4" t="s">
        <v>59</v>
      </c>
      <c r="F11" s="7">
        <v>45018</v>
      </c>
      <c r="G11" s="7">
        <v>45020</v>
      </c>
      <c r="H11" s="4">
        <v>1</v>
      </c>
      <c r="I11" s="4">
        <v>2</v>
      </c>
      <c r="J11" s="4">
        <v>2</v>
      </c>
      <c r="K11" s="4" t="s">
        <v>30</v>
      </c>
      <c r="L11" s="4">
        <v>705</v>
      </c>
      <c r="M11" s="4">
        <v>705</v>
      </c>
      <c r="N11" s="4" t="s">
        <v>64</v>
      </c>
      <c r="O11" s="4" t="s">
        <v>32</v>
      </c>
      <c r="P11" s="4" t="s">
        <v>33</v>
      </c>
      <c r="Q11" s="4">
        <v>0</v>
      </c>
      <c r="R11" s="11">
        <v>45018</v>
      </c>
      <c r="S11" s="7">
        <v>45035</v>
      </c>
      <c r="T11" s="4" t="s">
        <v>34</v>
      </c>
      <c r="U11" s="4">
        <v>705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28</v>
      </c>
      <c r="E12" s="4" t="s">
        <v>59</v>
      </c>
      <c r="F12" s="7">
        <v>45019</v>
      </c>
      <c r="G12" s="7">
        <v>45020</v>
      </c>
      <c r="H12" s="4">
        <v>1</v>
      </c>
      <c r="I12" s="4">
        <v>1</v>
      </c>
      <c r="J12" s="4">
        <v>1</v>
      </c>
      <c r="K12" s="4" t="s">
        <v>30</v>
      </c>
      <c r="L12" s="4">
        <v>329</v>
      </c>
      <c r="M12" s="4">
        <v>329</v>
      </c>
      <c r="N12" s="4" t="s">
        <v>66</v>
      </c>
      <c r="O12" s="4" t="s">
        <v>32</v>
      </c>
      <c r="P12" s="4" t="s">
        <v>33</v>
      </c>
      <c r="Q12" s="4">
        <v>0</v>
      </c>
      <c r="R12" s="11">
        <v>45018</v>
      </c>
      <c r="S12" s="7">
        <v>45035</v>
      </c>
      <c r="T12" s="4" t="s">
        <v>34</v>
      </c>
      <c r="U12" s="4">
        <v>329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67</v>
      </c>
      <c r="B13" s="4" t="s">
        <v>26</v>
      </c>
      <c r="C13" s="4" t="s">
        <v>27</v>
      </c>
      <c r="D13" s="4" t="s">
        <v>28</v>
      </c>
      <c r="E13" s="4" t="s">
        <v>59</v>
      </c>
      <c r="F13" s="7">
        <v>45019</v>
      </c>
      <c r="G13" s="7">
        <v>45020</v>
      </c>
      <c r="H13" s="4">
        <v>1</v>
      </c>
      <c r="I13" s="4">
        <v>1</v>
      </c>
      <c r="J13" s="4">
        <v>1</v>
      </c>
      <c r="K13" s="4" t="s">
        <v>30</v>
      </c>
      <c r="L13" s="4">
        <v>294</v>
      </c>
      <c r="M13" s="4">
        <v>294</v>
      </c>
      <c r="N13" s="4" t="s">
        <v>68</v>
      </c>
      <c r="O13" s="4" t="s">
        <v>32</v>
      </c>
      <c r="P13" s="4" t="s">
        <v>33</v>
      </c>
      <c r="Q13" s="4">
        <v>0</v>
      </c>
      <c r="R13" s="11">
        <v>45019</v>
      </c>
      <c r="S13" s="7">
        <v>45035</v>
      </c>
      <c r="T13" s="4" t="s">
        <v>34</v>
      </c>
      <c r="U13" s="4">
        <v>294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69</v>
      </c>
      <c r="B14" s="4" t="s">
        <v>26</v>
      </c>
      <c r="C14" s="4" t="s">
        <v>27</v>
      </c>
      <c r="D14" s="4" t="s">
        <v>28</v>
      </c>
      <c r="E14" s="4" t="s">
        <v>59</v>
      </c>
      <c r="F14" s="7">
        <v>45019</v>
      </c>
      <c r="G14" s="7">
        <v>45020</v>
      </c>
      <c r="H14" s="4">
        <v>1</v>
      </c>
      <c r="I14" s="4">
        <v>1</v>
      </c>
      <c r="J14" s="4">
        <v>1</v>
      </c>
      <c r="K14" s="4" t="s">
        <v>30</v>
      </c>
      <c r="L14" s="4">
        <v>294</v>
      </c>
      <c r="M14" s="4">
        <v>294</v>
      </c>
      <c r="N14" s="4" t="s">
        <v>70</v>
      </c>
      <c r="O14" s="4" t="s">
        <v>32</v>
      </c>
      <c r="P14" s="4" t="s">
        <v>33</v>
      </c>
      <c r="Q14" s="4">
        <v>0</v>
      </c>
      <c r="R14" s="11">
        <v>45019</v>
      </c>
      <c r="S14" s="7">
        <v>45035</v>
      </c>
      <c r="T14" s="4" t="s">
        <v>34</v>
      </c>
      <c r="U14" s="4">
        <v>294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71</v>
      </c>
      <c r="B15" s="4" t="s">
        <v>26</v>
      </c>
      <c r="C15" s="4" t="s">
        <v>27</v>
      </c>
      <c r="D15" s="4" t="s">
        <v>28</v>
      </c>
      <c r="E15" s="4" t="s">
        <v>59</v>
      </c>
      <c r="F15" s="7">
        <v>45019</v>
      </c>
      <c r="G15" s="7">
        <v>45020</v>
      </c>
      <c r="H15" s="4">
        <v>1</v>
      </c>
      <c r="I15" s="4">
        <v>1</v>
      </c>
      <c r="J15" s="4">
        <v>1</v>
      </c>
      <c r="K15" s="4" t="s">
        <v>30</v>
      </c>
      <c r="L15" s="4">
        <v>294</v>
      </c>
      <c r="M15" s="4">
        <v>294</v>
      </c>
      <c r="N15" s="4" t="s">
        <v>72</v>
      </c>
      <c r="O15" s="4" t="s">
        <v>32</v>
      </c>
      <c r="P15" s="4" t="s">
        <v>33</v>
      </c>
      <c r="Q15" s="4">
        <v>0</v>
      </c>
      <c r="R15" s="11">
        <v>45019</v>
      </c>
      <c r="S15" s="7">
        <v>45035</v>
      </c>
      <c r="T15" s="4" t="s">
        <v>34</v>
      </c>
      <c r="U15" s="4">
        <v>294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73</v>
      </c>
      <c r="B16" s="4" t="s">
        <v>26</v>
      </c>
      <c r="C16" s="4" t="s">
        <v>27</v>
      </c>
      <c r="D16" s="4" t="s">
        <v>28</v>
      </c>
      <c r="E16" s="4" t="s">
        <v>49</v>
      </c>
      <c r="F16" s="7">
        <v>45019</v>
      </c>
      <c r="G16" s="7">
        <v>45020</v>
      </c>
      <c r="H16" s="4">
        <v>1</v>
      </c>
      <c r="I16" s="4">
        <v>1</v>
      </c>
      <c r="J16" s="4">
        <v>1</v>
      </c>
      <c r="K16" s="4" t="s">
        <v>30</v>
      </c>
      <c r="L16" s="4">
        <v>308</v>
      </c>
      <c r="M16" s="4">
        <v>308</v>
      </c>
      <c r="N16" s="4" t="s">
        <v>74</v>
      </c>
      <c r="O16" s="4" t="s">
        <v>32</v>
      </c>
      <c r="P16" s="4" t="s">
        <v>33</v>
      </c>
      <c r="Q16" s="4">
        <v>0</v>
      </c>
      <c r="R16" s="11">
        <v>45019</v>
      </c>
      <c r="S16" s="7">
        <v>45035</v>
      </c>
      <c r="T16" s="4" t="s">
        <v>34</v>
      </c>
      <c r="U16" s="4">
        <v>308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75</v>
      </c>
      <c r="B17" s="4" t="s">
        <v>26</v>
      </c>
      <c r="C17" s="4" t="s">
        <v>27</v>
      </c>
      <c r="D17" s="4" t="s">
        <v>28</v>
      </c>
      <c r="E17" s="4" t="s">
        <v>59</v>
      </c>
      <c r="F17" s="7">
        <v>45019</v>
      </c>
      <c r="G17" s="7">
        <v>45020</v>
      </c>
      <c r="H17" s="4">
        <v>1</v>
      </c>
      <c r="I17" s="4">
        <v>1</v>
      </c>
      <c r="J17" s="4">
        <v>1</v>
      </c>
      <c r="K17" s="4" t="s">
        <v>30</v>
      </c>
      <c r="L17" s="4">
        <v>336</v>
      </c>
      <c r="M17" s="4">
        <v>336</v>
      </c>
      <c r="N17" s="4" t="s">
        <v>76</v>
      </c>
      <c r="O17" s="4" t="s">
        <v>32</v>
      </c>
      <c r="P17" s="4" t="s">
        <v>33</v>
      </c>
      <c r="Q17" s="4">
        <v>0</v>
      </c>
      <c r="R17" s="11">
        <v>45019</v>
      </c>
      <c r="S17" s="7">
        <v>45035</v>
      </c>
      <c r="T17" s="4" t="s">
        <v>34</v>
      </c>
      <c r="U17" s="4">
        <v>336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58</v>
      </c>
      <c r="B18" s="4" t="s">
        <v>26</v>
      </c>
      <c r="C18" s="4" t="s">
        <v>77</v>
      </c>
      <c r="D18" s="4" t="s">
        <v>28</v>
      </c>
      <c r="E18" s="4" t="s">
        <v>59</v>
      </c>
      <c r="F18" s="7">
        <v>45019</v>
      </c>
      <c r="G18" s="7">
        <v>45020</v>
      </c>
      <c r="H18" s="4">
        <v>1</v>
      </c>
      <c r="I18" s="4">
        <v>1</v>
      </c>
      <c r="J18" s="4">
        <v>1</v>
      </c>
      <c r="K18" s="4" t="s">
        <v>30</v>
      </c>
      <c r="L18" s="4">
        <v>-329</v>
      </c>
      <c r="M18" s="4">
        <v>-329</v>
      </c>
      <c r="N18" s="4" t="s">
        <v>60</v>
      </c>
      <c r="O18" s="4" t="s">
        <v>32</v>
      </c>
      <c r="P18" s="4" t="s">
        <v>33</v>
      </c>
      <c r="Q18" s="4">
        <v>0</v>
      </c>
      <c r="R18" s="11">
        <v>45017</v>
      </c>
      <c r="S18" s="7">
        <v>45035</v>
      </c>
      <c r="T18" s="4" t="s">
        <v>34</v>
      </c>
      <c r="U18" s="4">
        <v>-329</v>
      </c>
      <c r="V18" s="4">
        <v>0</v>
      </c>
      <c r="W18" s="4">
        <v>0</v>
      </c>
      <c r="X18" s="4" t="s">
        <v>35</v>
      </c>
      <c r="Y1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tabSelected="1" workbookViewId="0">
      <selection activeCell="A23" sqref="A23:D26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</v>
      </c>
    </row>
    <row r="2" s="4" customFormat="1" spans="1:10">
      <c r="A2" s="12" t="s">
        <v>79</v>
      </c>
      <c r="B2" s="7">
        <v>45018</v>
      </c>
      <c r="C2" s="7">
        <v>45020</v>
      </c>
      <c r="D2" s="4">
        <v>711.2</v>
      </c>
      <c r="E2" s="4">
        <v>711.2</v>
      </c>
      <c r="F2" s="13" t="s">
        <v>80</v>
      </c>
      <c r="G2" s="4">
        <f>D2-E2</f>
        <v>0</v>
      </c>
      <c r="H2" s="4" t="str">
        <f>$H$1&amp;F2</f>
        <v>，202303141700150021</v>
      </c>
      <c r="I2" s="4" t="e">
        <f>VLOOKUP(A2,HOP!A:U,21,0)</f>
        <v>#N/A</v>
      </c>
      <c r="J2" s="4">
        <v>3.14</v>
      </c>
    </row>
    <row r="3" s="4" customFormat="1" hidden="1" spans="1:9">
      <c r="A3" s="6">
        <v>23196547148</v>
      </c>
      <c r="B3" s="7">
        <v>45016</v>
      </c>
      <c r="C3" s="7">
        <v>45020</v>
      </c>
      <c r="D3" s="4">
        <v>4830</v>
      </c>
      <c r="E3" s="4" t="str">
        <f>VLOOKUP(A3,HOP!A:L,12,0)</f>
        <v>4830.00</v>
      </c>
      <c r="F3" s="4" t="str">
        <f>VLOOKUP(A3,HOP!A:C,3,0)</f>
        <v>3137465</v>
      </c>
      <c r="G3" s="4">
        <f t="shared" ref="G3:G17" si="0">D3-E3</f>
        <v>0</v>
      </c>
      <c r="H3" s="4" t="str">
        <f t="shared" ref="H3:H17" si="1">$H$1&amp;F3</f>
        <v>，3137465</v>
      </c>
      <c r="I3" s="4" t="str">
        <f>VLOOKUP(A3,HOP!A:U,21,0)</f>
        <v>直采</v>
      </c>
    </row>
    <row r="4" s="4" customFormat="1" hidden="1" spans="1:9">
      <c r="A4" s="6">
        <v>999223288472979</v>
      </c>
      <c r="B4" s="7">
        <v>45018</v>
      </c>
      <c r="C4" s="7">
        <v>45020</v>
      </c>
      <c r="D4" s="4">
        <v>2626</v>
      </c>
      <c r="E4" s="4" t="str">
        <f>VLOOKUP(A4,HOP!A:L,12,0)</f>
        <v>2626.00</v>
      </c>
      <c r="F4" s="4" t="str">
        <f>VLOOKUP(A4,HOP!A:C,3,0)</f>
        <v>3160527</v>
      </c>
      <c r="G4" s="4">
        <f t="shared" si="0"/>
        <v>0</v>
      </c>
      <c r="H4" s="4" t="str">
        <f t="shared" si="1"/>
        <v>，3160527</v>
      </c>
      <c r="I4" s="4" t="str">
        <f>VLOOKUP(A4,HOP!A:U,21,0)</f>
        <v>直采</v>
      </c>
    </row>
    <row r="5" s="4" customFormat="1" spans="1:10">
      <c r="A5" s="12" t="s">
        <v>81</v>
      </c>
      <c r="B5" s="7">
        <v>45017</v>
      </c>
      <c r="C5" s="7">
        <v>45020</v>
      </c>
      <c r="D5" s="4">
        <v>987</v>
      </c>
      <c r="E5" s="4">
        <v>987</v>
      </c>
      <c r="F5" s="13" t="s">
        <v>82</v>
      </c>
      <c r="G5" s="4">
        <f t="shared" si="0"/>
        <v>0</v>
      </c>
      <c r="H5" s="4" t="str">
        <f t="shared" si="1"/>
        <v>，202303290743430075</v>
      </c>
      <c r="I5" s="4" t="e">
        <f>VLOOKUP(A5,HOP!A:U,21,0)</f>
        <v>#N/A</v>
      </c>
      <c r="J5" s="4">
        <v>3.29</v>
      </c>
    </row>
    <row r="6" s="4" customFormat="1" spans="1:10">
      <c r="A6" s="12" t="s">
        <v>83</v>
      </c>
      <c r="B6" s="7">
        <v>45019</v>
      </c>
      <c r="C6" s="7">
        <v>45020</v>
      </c>
      <c r="D6" s="4">
        <v>711.2</v>
      </c>
      <c r="E6" s="4">
        <v>711.2</v>
      </c>
      <c r="F6" s="13" t="s">
        <v>84</v>
      </c>
      <c r="G6" s="4">
        <f t="shared" si="0"/>
        <v>0</v>
      </c>
      <c r="H6" s="4" t="str">
        <f t="shared" si="1"/>
        <v>，202303301123350069</v>
      </c>
      <c r="I6" s="4" t="e">
        <f>VLOOKUP(A6,HOP!A:U,21,0)</f>
        <v>#N/A</v>
      </c>
      <c r="J6" s="10">
        <v>3.3</v>
      </c>
    </row>
    <row r="7" s="4" customFormat="1" hidden="1" spans="1:9">
      <c r="A7" s="6">
        <v>23415488794</v>
      </c>
      <c r="B7" s="7">
        <v>45018</v>
      </c>
      <c r="C7" s="7">
        <v>45020</v>
      </c>
      <c r="D7" s="4">
        <v>612</v>
      </c>
      <c r="E7" s="4" t="str">
        <f>VLOOKUP(A7,HOP!A:L,12,0)</f>
        <v>612.00</v>
      </c>
      <c r="F7" s="4" t="str">
        <f>VLOOKUP(A7,HOP!A:C,3,0)</f>
        <v>3183534</v>
      </c>
      <c r="G7" s="4">
        <f t="shared" si="0"/>
        <v>0</v>
      </c>
      <c r="H7" s="4" t="str">
        <f t="shared" si="1"/>
        <v>，3183534</v>
      </c>
      <c r="I7" s="4" t="str">
        <f>VLOOKUP(A7,HOP!A:U,21,0)</f>
        <v>直采</v>
      </c>
    </row>
    <row r="8" s="4" customFormat="1" spans="1:10">
      <c r="A8" s="12" t="s">
        <v>85</v>
      </c>
      <c r="B8" s="7">
        <v>45019</v>
      </c>
      <c r="C8" s="7">
        <v>45020</v>
      </c>
      <c r="D8" s="4">
        <v>355.6</v>
      </c>
      <c r="E8" s="4">
        <v>355.6</v>
      </c>
      <c r="F8" s="13" t="s">
        <v>86</v>
      </c>
      <c r="G8" s="4">
        <f t="shared" si="0"/>
        <v>0</v>
      </c>
      <c r="H8" s="4" t="str">
        <f t="shared" si="1"/>
        <v>，202303311339350020</v>
      </c>
      <c r="I8" s="4" t="e">
        <f>VLOOKUP(A8,HOP!A:U,21,0)</f>
        <v>#N/A</v>
      </c>
      <c r="J8" s="4">
        <v>3.31</v>
      </c>
    </row>
    <row r="9" s="4" customFormat="1" hidden="1" spans="1:9">
      <c r="A9" s="6">
        <v>999223436871915</v>
      </c>
      <c r="B9" s="7">
        <v>45019</v>
      </c>
      <c r="C9" s="7">
        <v>45020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10">
      <c r="A10" s="6">
        <v>23448151271</v>
      </c>
      <c r="B10" s="7">
        <v>45018</v>
      </c>
      <c r="C10" s="7">
        <v>45020</v>
      </c>
      <c r="D10" s="4">
        <v>705</v>
      </c>
      <c r="E10" s="4">
        <v>705</v>
      </c>
      <c r="F10" s="13" t="s">
        <v>87</v>
      </c>
      <c r="G10" s="4">
        <f t="shared" si="0"/>
        <v>0</v>
      </c>
      <c r="H10" s="4" t="str">
        <f t="shared" si="1"/>
        <v>，202304012122000069</v>
      </c>
      <c r="I10" s="4" t="e">
        <f>VLOOKUP(A10,HOP!A:U,21,0)</f>
        <v>#N/A</v>
      </c>
      <c r="J10" s="4">
        <v>4.1</v>
      </c>
    </row>
    <row r="11" s="4" customFormat="1" spans="1:10">
      <c r="A11" s="12" t="s">
        <v>88</v>
      </c>
      <c r="B11" s="7">
        <v>45018</v>
      </c>
      <c r="C11" s="7">
        <v>45020</v>
      </c>
      <c r="D11" s="4">
        <v>705</v>
      </c>
      <c r="E11" s="4">
        <v>705</v>
      </c>
      <c r="F11" s="13" t="s">
        <v>89</v>
      </c>
      <c r="G11" s="4">
        <f t="shared" si="0"/>
        <v>0</v>
      </c>
      <c r="H11" s="4" t="str">
        <f t="shared" si="1"/>
        <v>，202304020833020025</v>
      </c>
      <c r="I11" s="4" t="e">
        <f>VLOOKUP(A11,HOP!A:U,21,0)</f>
        <v>#N/A</v>
      </c>
      <c r="J11" s="4">
        <v>4.2</v>
      </c>
    </row>
    <row r="12" s="4" customFormat="1" spans="1:10">
      <c r="A12" s="12" t="s">
        <v>90</v>
      </c>
      <c r="B12" s="7">
        <v>45019</v>
      </c>
      <c r="C12" s="7">
        <v>45020</v>
      </c>
      <c r="D12" s="4">
        <v>329</v>
      </c>
      <c r="E12" s="4">
        <v>329</v>
      </c>
      <c r="F12" s="13" t="s">
        <v>91</v>
      </c>
      <c r="G12" s="4">
        <f t="shared" si="0"/>
        <v>0</v>
      </c>
      <c r="H12" s="4" t="str">
        <f t="shared" si="1"/>
        <v>，202304022036490068</v>
      </c>
      <c r="I12" s="4" t="e">
        <f>VLOOKUP(A12,HOP!A:U,21,0)</f>
        <v>#N/A</v>
      </c>
      <c r="J12" s="4">
        <v>4.2</v>
      </c>
    </row>
    <row r="13" s="4" customFormat="1" spans="1:10">
      <c r="A13" s="12" t="s">
        <v>92</v>
      </c>
      <c r="B13" s="7">
        <v>45019</v>
      </c>
      <c r="C13" s="7">
        <v>45020</v>
      </c>
      <c r="D13" s="4">
        <v>294</v>
      </c>
      <c r="E13" s="4">
        <v>294</v>
      </c>
      <c r="F13" s="13" t="s">
        <v>93</v>
      </c>
      <c r="G13" s="4">
        <f t="shared" si="0"/>
        <v>0</v>
      </c>
      <c r="H13" s="4" t="str">
        <f t="shared" si="1"/>
        <v>，202304031121480021</v>
      </c>
      <c r="I13" s="4" t="e">
        <f>VLOOKUP(A13,HOP!A:U,21,0)</f>
        <v>#N/A</v>
      </c>
      <c r="J13" s="4">
        <v>4.3</v>
      </c>
    </row>
    <row r="14" s="5" customFormat="1" spans="1:10">
      <c r="A14" s="14" t="s">
        <v>94</v>
      </c>
      <c r="B14" s="9">
        <v>45019</v>
      </c>
      <c r="C14" s="9">
        <v>45020</v>
      </c>
      <c r="D14" s="5">
        <v>294</v>
      </c>
      <c r="E14" s="5">
        <v>294</v>
      </c>
      <c r="F14" s="15" t="s">
        <v>95</v>
      </c>
      <c r="G14" s="5">
        <f t="shared" si="0"/>
        <v>0</v>
      </c>
      <c r="H14" s="5" t="str">
        <f t="shared" si="1"/>
        <v>，202304031202250021</v>
      </c>
      <c r="I14" s="5" t="e">
        <f>VLOOKUP(A14,HOP!A:U,21,0)</f>
        <v>#N/A</v>
      </c>
      <c r="J14" s="5">
        <v>4.3</v>
      </c>
    </row>
    <row r="15" s="4" customFormat="1" spans="1:10">
      <c r="A15" s="12" t="s">
        <v>96</v>
      </c>
      <c r="B15" s="7">
        <v>45019</v>
      </c>
      <c r="C15" s="7">
        <v>45020</v>
      </c>
      <c r="D15" s="4">
        <v>294</v>
      </c>
      <c r="E15" s="4">
        <v>294</v>
      </c>
      <c r="F15" s="13" t="s">
        <v>97</v>
      </c>
      <c r="G15" s="4">
        <f t="shared" si="0"/>
        <v>0</v>
      </c>
      <c r="H15" s="4" t="str">
        <f t="shared" si="1"/>
        <v>，202304031211530025</v>
      </c>
      <c r="I15" s="4" t="e">
        <f>VLOOKUP(A15,HOP!A:U,21,0)</f>
        <v>#N/A</v>
      </c>
      <c r="J15" s="4">
        <v>4.3</v>
      </c>
    </row>
    <row r="16" s="4" customFormat="1" spans="1:10">
      <c r="A16" s="12" t="s">
        <v>98</v>
      </c>
      <c r="B16" s="7">
        <v>45019</v>
      </c>
      <c r="C16" s="7">
        <v>45020</v>
      </c>
      <c r="D16" s="4">
        <v>308</v>
      </c>
      <c r="E16" s="4">
        <v>308</v>
      </c>
      <c r="F16" s="13" t="s">
        <v>99</v>
      </c>
      <c r="G16" s="4">
        <f t="shared" si="0"/>
        <v>0</v>
      </c>
      <c r="H16" s="4" t="str">
        <f t="shared" si="1"/>
        <v>，202304031219560025</v>
      </c>
      <c r="I16" s="4" t="e">
        <f>VLOOKUP(A16,HOP!A:U,21,0)</f>
        <v>#N/A</v>
      </c>
      <c r="J16" s="4">
        <v>4.3</v>
      </c>
    </row>
    <row r="17" s="4" customFormat="1" spans="1:10">
      <c r="A17" s="12" t="s">
        <v>100</v>
      </c>
      <c r="B17" s="7">
        <v>45019</v>
      </c>
      <c r="C17" s="7">
        <v>45020</v>
      </c>
      <c r="D17" s="4">
        <v>336</v>
      </c>
      <c r="E17" s="4">
        <v>336</v>
      </c>
      <c r="F17" s="13" t="s">
        <v>101</v>
      </c>
      <c r="G17" s="4">
        <f t="shared" si="0"/>
        <v>0</v>
      </c>
      <c r="H17" s="4" t="str">
        <f t="shared" si="1"/>
        <v>，202304031225470025</v>
      </c>
      <c r="I17" s="4" t="e">
        <f>VLOOKUP(A17,HOP!A:U,21,0)</f>
        <v>#N/A</v>
      </c>
      <c r="J17" s="4">
        <v>4.3</v>
      </c>
    </row>
    <row r="19" spans="4:4">
      <c r="D19" s="4">
        <f>SUM(D2:D18)</f>
        <v>14098</v>
      </c>
    </row>
    <row r="23" spans="1:4">
      <c r="A23" s="4" t="s">
        <v>102</v>
      </c>
      <c r="C23" s="4">
        <v>8068</v>
      </c>
      <c r="D23" s="4">
        <v>9206.52</v>
      </c>
    </row>
    <row r="24" spans="1:4">
      <c r="A24" s="4" t="s">
        <v>103</v>
      </c>
      <c r="C24" s="4">
        <v>6030</v>
      </c>
      <c r="D24" s="4">
        <v>6880.92</v>
      </c>
    </row>
    <row r="25" spans="1:4">
      <c r="A25" s="4" t="s">
        <v>104</v>
      </c>
      <c r="C25" s="4">
        <f>SUBTOTAL(9,C23:C24)</f>
        <v>14098</v>
      </c>
      <c r="D25" s="4">
        <f>SUBTOTAL(9,D23:D24)</f>
        <v>16087.44</v>
      </c>
    </row>
    <row r="26" spans="1:1">
      <c r="A26" s="4" t="s">
        <v>105</v>
      </c>
    </row>
  </sheetData>
  <autoFilter ref="A1:XFD26">
    <filterColumn colId="3">
      <filters blank="1">
        <filter val="4830"/>
        <filter val="612"/>
        <filter val="711.2"/>
        <filter val="294"/>
        <filter val="705"/>
        <filter val="336"/>
        <filter val="2626"/>
        <filter val="355.6"/>
        <filter val="987"/>
        <filter val="308"/>
        <filter val="14098"/>
        <filter val="329"/>
      </filters>
    </filterColumn>
    <filterColumn colId="8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106</v>
      </c>
      <c r="B1" s="2" t="s">
        <v>107</v>
      </c>
      <c r="C1" s="2" t="s">
        <v>108</v>
      </c>
      <c r="D1" s="2" t="s">
        <v>109</v>
      </c>
      <c r="E1" s="2" t="s">
        <v>13</v>
      </c>
      <c r="F1" s="2" t="s">
        <v>5</v>
      </c>
      <c r="G1" s="2" t="s">
        <v>6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3">
        <v>23415488794</v>
      </c>
      <c r="B2" s="1" t="s">
        <v>125</v>
      </c>
      <c r="C2" s="1" t="s">
        <v>126</v>
      </c>
      <c r="D2" s="1" t="s">
        <v>127</v>
      </c>
      <c r="E2" s="1" t="s">
        <v>128</v>
      </c>
      <c r="F2" s="1" t="s">
        <v>129</v>
      </c>
      <c r="G2" s="1" t="s">
        <v>130</v>
      </c>
      <c r="H2" s="1" t="s">
        <v>131</v>
      </c>
      <c r="I2" s="1" t="s">
        <v>132</v>
      </c>
      <c r="J2" s="1" t="s">
        <v>133</v>
      </c>
      <c r="K2" s="1" t="s">
        <v>132</v>
      </c>
      <c r="L2" s="1" t="s">
        <v>132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 t="s">
        <v>141</v>
      </c>
      <c r="V2" s="1" t="s">
        <v>142</v>
      </c>
    </row>
    <row r="3" s="1" customFormat="1" spans="1:22">
      <c r="A3" s="3">
        <v>999223288472979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129</v>
      </c>
      <c r="G3" s="1" t="s">
        <v>130</v>
      </c>
      <c r="H3" s="1" t="s">
        <v>131</v>
      </c>
      <c r="I3" s="1" t="s">
        <v>147</v>
      </c>
      <c r="J3" s="1" t="s">
        <v>133</v>
      </c>
      <c r="K3" s="1" t="s">
        <v>147</v>
      </c>
      <c r="L3" s="1" t="s">
        <v>147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148</v>
      </c>
      <c r="S3" s="1" t="s">
        <v>139</v>
      </c>
      <c r="T3" s="1" t="s">
        <v>140</v>
      </c>
      <c r="U3" s="1" t="s">
        <v>141</v>
      </c>
      <c r="V3" s="1" t="s">
        <v>142</v>
      </c>
    </row>
    <row r="4" s="1" customFormat="1" spans="1:22">
      <c r="A4" s="3">
        <v>23196547148</v>
      </c>
      <c r="B4" s="1" t="s">
        <v>149</v>
      </c>
      <c r="C4" s="1" t="s">
        <v>150</v>
      </c>
      <c r="D4" s="1" t="s">
        <v>145</v>
      </c>
      <c r="E4" s="1" t="s">
        <v>151</v>
      </c>
      <c r="F4" s="1" t="s">
        <v>152</v>
      </c>
      <c r="G4" s="1" t="s">
        <v>130</v>
      </c>
      <c r="H4" s="1" t="s">
        <v>131</v>
      </c>
      <c r="I4" s="1" t="s">
        <v>153</v>
      </c>
      <c r="J4" s="1" t="s">
        <v>133</v>
      </c>
      <c r="K4" s="1" t="s">
        <v>153</v>
      </c>
      <c r="L4" s="1" t="s">
        <v>153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137</v>
      </c>
      <c r="R4" s="1" t="s">
        <v>154</v>
      </c>
      <c r="S4" s="1" t="s">
        <v>139</v>
      </c>
      <c r="T4" s="1" t="s">
        <v>140</v>
      </c>
      <c r="U4" s="1" t="s">
        <v>141</v>
      </c>
      <c r="V4" s="1" t="s">
        <v>142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2023-04-19T01:23:00Z</dcterms:created>
  <dcterms:modified xsi:type="dcterms:W3CDTF">2023-04-19T06:48:05Z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90D487F79F8A4A97AF1C44C2D91042E3_12</vt:lpwstr>
  </property>
  <property fmtid="{D5CDD505-2E9C-101B-9397-08002B2CF9AE}" pid="3" name="KSOProductBuildVer">
    <vt:lpwstr>2052-11.1.0.14036</vt:lpwstr>
  </property>
</Properties>
</file>