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</definedName>
  </definedNames>
  <calcPr calcId="144525"/>
</workbook>
</file>

<file path=xl/sharedStrings.xml><?xml version="1.0" encoding="utf-8"?>
<sst xmlns="http://schemas.openxmlformats.org/spreadsheetml/2006/main" count="314" uniqueCount="144">
  <si>
    <t>去哪儿网酒店预付对账单</t>
  </si>
  <si>
    <t>供应商名称：</t>
  </si>
  <si>
    <t>汇趣住</t>
  </si>
  <si>
    <t>结算周期：</t>
  </si>
  <si>
    <t>2023-04-16至2023-04-17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</si>
  <si>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</si>
  <si>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</si>
  <si>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</si>
  <si>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</si>
  <si>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</si>
  <si>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</si>
  <si>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</si>
  <si>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</si>
  <si>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</si>
  <si>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</si>
  <si>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</si>
  <si>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</si>
  <si>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</si>
  <si>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</si>
  <si>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</si>
  <si>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¥1,544.00</t>
  </si>
  <si>
    <t>¥284.00</t>
  </si>
  <si>
    <t>¥1,260.00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</si>
  <si>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</si>
  <si>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</si>
  <si>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</si>
  <si>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</si>
  <si>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</si>
  <si>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</si>
  <si>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</si>
  <si>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</si>
  <si>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</si>
  <si>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</si>
  <si>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</si>
  <si>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</si>
  <si>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</si>
  <si>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</si>
  <si>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</si>
  <si>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</si>
  <si>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</si>
  <si>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</si>
  <si>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</si>
  <si>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</si>
  <si>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</si>
  <si>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</si>
  <si>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</si>
  <si>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</si>
  <si>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</si>
  <si>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</si>
  <si>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</si>
  <si>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</si>
  <si>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</si>
  <si>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</si>
  <si>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</si>
  <si>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</si>
  <si>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</si>
  <si>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</si>
  <si>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</si>
  <si>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</si>
  <si>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</si>
  <si>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</si>
  <si>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</si>
  <si>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</si>
  <si>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</si>
  <si>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</si>
  <si>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</si>
  <si>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</si>
  <si>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</si>
  <si>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</si>
  <si>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</si>
  <si>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103324400431</t>
  </si>
  <si>
    <t>酒店预付</t>
  </si>
  <si>
    <t>否</t>
  </si>
  <si>
    <t>普通</t>
  </si>
  <si>
    <t>311555941</t>
  </si>
  <si>
    <t>全季酒店(长春远达大街店)</t>
  </si>
  <si>
    <t>1639468</t>
  </si>
  <si>
    <t>王若涵</t>
  </si>
  <si>
    <t>2023-04-06</t>
  </si>
  <si>
    <t>2023-04-13</t>
  </si>
  <si>
    <t>2023-04-17</t>
  </si>
  <si>
    <t>¥1,313.00</t>
  </si>
  <si>
    <t>¥253.00</t>
  </si>
  <si>
    <t>¥1,060.00</t>
  </si>
  <si>
    <t>高级大床房a</t>
  </si>
  <si>
    <t>WEBSITE</t>
  </si>
  <si>
    <t>103333956838</t>
  </si>
  <si>
    <t>381677380</t>
  </si>
  <si>
    <t>汉庭酒店(杭州西溪店)</t>
  </si>
  <si>
    <t>朱媛媛</t>
  </si>
  <si>
    <t>2023-04-15</t>
  </si>
  <si>
    <t>2023-04-16</t>
  </si>
  <si>
    <t>¥231.00</t>
  </si>
  <si>
    <t>¥31.00</t>
  </si>
  <si>
    <t>¥200.00</t>
  </si>
  <si>
    <t>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</si>
  <si>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</si>
  <si>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</si>
  <si>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</si>
  <si>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</si>
  <si>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</si>
  <si>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</si>
  <si>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</si>
  <si>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</si>
  <si>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</si>
  <si>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</si>
  <si>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</si>
  <si>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A230418114618911</t>
  </si>
  <si>
    <r>
      <t>总计：</t>
    </r>
    <r>
      <rPr>
        <sz val="10"/>
        <rFont val="Arial"/>
        <charset val="134"/>
      </rPr>
      <t>1260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</si>
  <si>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</si>
  <si>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</si>
  <si>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</si>
  <si>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</si>
  <si>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</si>
  <si>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</si>
  <si>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</si>
  <si>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</si>
  <si>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</si>
  <si>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</si>
  <si>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</si>
  <si>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</si>
  <si>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</si>
  <si>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</si>
  <si>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</si>
  <si>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</si>
  <si>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</si>
  <si>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</si>
  <si>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3204105</t>
  </si>
  <si>
    <t>--</t>
  </si>
  <si>
    <t>1060.00</t>
  </si>
  <si>
    <t>RMB</t>
  </si>
  <si>
    <t>0</t>
  </si>
  <si>
    <t>0.00</t>
  </si>
  <si>
    <t>汇趣住国内直连</t>
  </si>
  <si>
    <t>01.011247</t>
  </si>
  <si>
    <t>2023-04-06 21:38:51</t>
  </si>
  <si>
    <t>直连</t>
  </si>
  <si>
    <t>中国</t>
  </si>
  <si>
    <t>3230062</t>
  </si>
  <si>
    <t>200.00</t>
  </si>
  <si>
    <t>2023-04-15 07:56:25</t>
  </si>
  <si>
    <t>103333956838，</t>
  </si>
  <si>
    <t>3234019</t>
  </si>
  <si>
    <t>2023-04-16 17:59:44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</si>
</sst>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5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I5" sqref="I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8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1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1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1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workbookViewId="0">
      <selection activeCell="J29" sqref="J29"/>
    </sheetView>
  </sheetViews>
  <sheetFormatPr defaultColWidth="9.13888888888889" defaultRowHeight="13.2" outlineLevelRow="3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4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90</v>
      </c>
      <c r="O3" s="6" t="s">
        <v>91</v>
      </c>
      <c r="P3" s="6" t="s">
        <v>80</v>
      </c>
      <c r="Q3" s="6"/>
      <c r="R3" s="11" t="s">
        <v>92</v>
      </c>
      <c r="S3" s="12" t="s">
        <v>19</v>
      </c>
      <c r="T3" s="6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2.75" customHeight="1" spans="1:32">
      <c r="A4" s="10" t="s">
        <v>96</v>
      </c>
      <c r="B4" s="10"/>
      <c r="C4" s="10" t="s">
        <v>97</v>
      </c>
      <c r="D4" s="10"/>
      <c r="E4" s="10"/>
      <c r="F4" s="10"/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" t="s">
        <v>97</v>
      </c>
      <c r="O4" s="10" t="s">
        <v>97</v>
      </c>
      <c r="P4" s="10" t="s">
        <v>97</v>
      </c>
      <c r="Q4" s="10"/>
      <c r="R4" s="13" t="s">
        <v>20</v>
      </c>
      <c r="S4" s="13" t="s">
        <v>19</v>
      </c>
      <c r="T4" s="10" t="s">
        <v>97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97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98</v>
      </c>
      <c r="B1" s="3" t="s">
        <v>99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100</v>
      </c>
      <c r="H1" s="3" t="s">
        <v>101</v>
      </c>
      <c r="I1" s="3" t="s">
        <v>13</v>
      </c>
      <c r="J1" s="3" t="s">
        <v>17</v>
      </c>
      <c r="K1" s="3" t="s">
        <v>18</v>
      </c>
      <c r="L1" s="9" t="s">
        <v>102</v>
      </c>
      <c r="M1" s="3" t="s">
        <v>103</v>
      </c>
      <c r="N1" s="3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H30" sqref="H3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105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8" sqref="D8"/>
    </sheetView>
  </sheetViews>
  <sheetFormatPr defaultColWidth="8.88888888888889" defaultRowHeight="13.2"/>
  <cols>
    <col min="2" max="2" width="11.2222222222222" customWidth="1"/>
    <col min="3" max="3" width="13.3333333333333" customWidth="1"/>
    <col min="4" max="4" width="10.7777777777778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106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1060</v>
      </c>
      <c r="E2" t="str">
        <f>VLOOKUP(A2,HOP!A:L,12,0)</f>
        <v>1060.00</v>
      </c>
      <c r="F2" t="str">
        <f>VLOOKUP(A2,HOP!A:C,3,0)</f>
        <v>3204105</v>
      </c>
      <c r="G2">
        <f>D2-E2</f>
        <v>0</v>
      </c>
      <c r="H2" t="str">
        <f>$H$1&amp;F2</f>
        <v>，3204105</v>
      </c>
      <c r="I2" t="str">
        <f>VLOOKUP(A2,HOP!A:U,21,0)</f>
        <v>直连</v>
      </c>
    </row>
    <row r="3" ht="14.25" customHeight="1" spans="1:9">
      <c r="A3" s="5" t="s">
        <v>86</v>
      </c>
      <c r="B3" s="6" t="s">
        <v>91</v>
      </c>
      <c r="C3" s="6" t="s">
        <v>80</v>
      </c>
      <c r="D3" s="7">
        <v>200</v>
      </c>
      <c r="E3" t="str">
        <f>VLOOKUP(A3,HOP!A:L,12,0)</f>
        <v>200.00</v>
      </c>
      <c r="F3" t="str">
        <f>VLOOKUP(A3,HOP!A:C,3,0)</f>
        <v>3230062</v>
      </c>
      <c r="G3">
        <f>D3-E3</f>
        <v>0</v>
      </c>
      <c r="H3" t="str">
        <f>$H$1&amp;F3</f>
        <v>，3230062</v>
      </c>
      <c r="I3" t="str">
        <f>VLOOKUP(A3,HOP!A:U,21,0)</f>
        <v>直连</v>
      </c>
    </row>
    <row r="5" spans="4:4">
      <c r="D5">
        <f>SUM(D2:D4)</f>
        <v>1260</v>
      </c>
    </row>
    <row r="6" ht="15.6" spans="4:4">
      <c r="D6" s="8" t="s">
        <v>22</v>
      </c>
    </row>
    <row r="8" spans="1:2">
      <c r="A8" t="s">
        <v>107</v>
      </c>
      <c r="B8">
        <v>1260</v>
      </c>
    </row>
    <row r="9" spans="1:1">
      <c r="A9" s="4" t="s">
        <v>108</v>
      </c>
    </row>
  </sheetData>
  <autoFilter ref="A1:AF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E8" sqref="E8"/>
    </sheetView>
  </sheetViews>
  <sheetFormatPr defaultColWidth="8.88888888888889" defaultRowHeight="13.2" outlineLevelRow="3"/>
  <sheetData>
    <row r="1" spans="1:22">
      <c r="A1" s="1" t="s">
        <v>109</v>
      </c>
      <c r="B1" s="1" t="s">
        <v>110</v>
      </c>
      <c r="C1" s="1" t="s">
        <v>111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  <c r="N1" s="1" t="s">
        <v>118</v>
      </c>
      <c r="O1" s="1" t="s">
        <v>119</v>
      </c>
      <c r="P1" s="1" t="s">
        <v>120</v>
      </c>
      <c r="Q1" s="1" t="s">
        <v>121</v>
      </c>
      <c r="R1" s="1" t="s">
        <v>122</v>
      </c>
      <c r="S1" s="1" t="s">
        <v>123</v>
      </c>
      <c r="T1" s="1" t="s">
        <v>124</v>
      </c>
      <c r="U1" s="1" t="s">
        <v>125</v>
      </c>
      <c r="V1" s="1" t="s">
        <v>126</v>
      </c>
    </row>
    <row r="2" spans="1:22">
      <c r="A2" s="2" t="s">
        <v>70</v>
      </c>
      <c r="B2" s="2" t="s">
        <v>78</v>
      </c>
      <c r="C2" s="2" t="s">
        <v>127</v>
      </c>
      <c r="D2" s="2" t="s">
        <v>75</v>
      </c>
      <c r="E2" s="2" t="s">
        <v>77</v>
      </c>
      <c r="F2" s="2" t="s">
        <v>79</v>
      </c>
      <c r="G2" s="2" t="s">
        <v>80</v>
      </c>
      <c r="H2" s="2" t="s">
        <v>128</v>
      </c>
      <c r="I2" s="2" t="s">
        <v>129</v>
      </c>
      <c r="J2" s="2" t="s">
        <v>130</v>
      </c>
      <c r="K2" s="2" t="s">
        <v>129</v>
      </c>
      <c r="L2" s="2" t="s">
        <v>129</v>
      </c>
      <c r="M2" s="2" t="s">
        <v>131</v>
      </c>
      <c r="N2" s="2" t="s">
        <v>131</v>
      </c>
      <c r="O2" s="2" t="s">
        <v>132</v>
      </c>
      <c r="P2" s="2" t="s">
        <v>133</v>
      </c>
      <c r="Q2" s="2" t="s">
        <v>134</v>
      </c>
      <c r="R2" s="2" t="s">
        <v>135</v>
      </c>
      <c r="S2" s="2" t="s">
        <v>72</v>
      </c>
      <c r="T2" s="2" t="s">
        <v>34</v>
      </c>
      <c r="U2" s="2" t="s">
        <v>136</v>
      </c>
      <c r="V2" s="2" t="s">
        <v>137</v>
      </c>
    </row>
    <row r="3" spans="1:22">
      <c r="A3" s="2" t="s">
        <v>86</v>
      </c>
      <c r="B3" s="2" t="s">
        <v>90</v>
      </c>
      <c r="C3" s="2" t="s">
        <v>138</v>
      </c>
      <c r="D3" s="2" t="s">
        <v>88</v>
      </c>
      <c r="E3" s="2" t="s">
        <v>89</v>
      </c>
      <c r="F3" s="2" t="s">
        <v>91</v>
      </c>
      <c r="G3" s="2" t="s">
        <v>80</v>
      </c>
      <c r="H3" s="2" t="s">
        <v>128</v>
      </c>
      <c r="I3" s="2" t="s">
        <v>139</v>
      </c>
      <c r="J3" s="2" t="s">
        <v>130</v>
      </c>
      <c r="K3" s="2" t="s">
        <v>139</v>
      </c>
      <c r="L3" s="2" t="s">
        <v>139</v>
      </c>
      <c r="M3" s="2" t="s">
        <v>131</v>
      </c>
      <c r="N3" s="2" t="s">
        <v>131</v>
      </c>
      <c r="O3" s="2" t="s">
        <v>132</v>
      </c>
      <c r="P3" s="2" t="s">
        <v>133</v>
      </c>
      <c r="Q3" s="2" t="s">
        <v>134</v>
      </c>
      <c r="R3" s="2" t="s">
        <v>140</v>
      </c>
      <c r="S3" s="2" t="s">
        <v>72</v>
      </c>
      <c r="T3" s="2" t="s">
        <v>34</v>
      </c>
      <c r="U3" s="2" t="s">
        <v>136</v>
      </c>
      <c r="V3" s="2" t="s">
        <v>137</v>
      </c>
    </row>
    <row r="4" spans="1:22">
      <c r="A4" s="2" t="s">
        <v>141</v>
      </c>
      <c r="B4" s="2" t="s">
        <v>91</v>
      </c>
      <c r="C4" s="2" t="s">
        <v>142</v>
      </c>
      <c r="D4" s="2" t="s">
        <v>88</v>
      </c>
      <c r="E4" s="2" t="s">
        <v>89</v>
      </c>
      <c r="F4" s="2" t="s">
        <v>91</v>
      </c>
      <c r="G4" s="2" t="s">
        <v>80</v>
      </c>
      <c r="H4" s="2" t="s">
        <v>128</v>
      </c>
      <c r="I4" s="2" t="s">
        <v>139</v>
      </c>
      <c r="J4" s="2" t="s">
        <v>130</v>
      </c>
      <c r="K4" s="2" t="s">
        <v>139</v>
      </c>
      <c r="L4" s="2" t="s">
        <v>139</v>
      </c>
      <c r="M4" s="2" t="s">
        <v>131</v>
      </c>
      <c r="N4" s="2" t="s">
        <v>131</v>
      </c>
      <c r="O4" s="2" t="s">
        <v>132</v>
      </c>
      <c r="P4" s="2" t="s">
        <v>133</v>
      </c>
      <c r="Q4" s="2" t="s">
        <v>134</v>
      </c>
      <c r="R4" s="2" t="s">
        <v>143</v>
      </c>
      <c r="S4" s="2" t="s">
        <v>72</v>
      </c>
      <c r="T4" s="2" t="s">
        <v>34</v>
      </c>
      <c r="U4" s="2" t="s">
        <v>136</v>
      </c>
      <c r="V4" s="2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2023-04-18T03:46:25Z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A8524A87E55C45D0B0E636C4F5EAEE46_12</vt:lpwstr>
  </property>
</Properties>
</file>