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对账!$A$1:$X$9</definedName>
  </definedNames>
  <calcPr calcId="144525"/>
</workbook>
</file>

<file path=xl/sharedStrings.xml><?xml version="1.0" encoding="utf-8"?>
<sst xmlns="http://schemas.openxmlformats.org/spreadsheetml/2006/main" count="335" uniqueCount="159">
  <si>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</si>
  <si>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</si>
  <si>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</si>
  <si>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</si>
  <si>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</si>
  <si>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</si>
  <si>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</si>
  <si>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</si>
  <si>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</si>
  <si>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</si>
  <si>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</si>
  <si>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</si>
  <si>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</si>
  <si>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</si>
  <si>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</si>
  <si>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</si>
  <si>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</si>
  <si>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</si>
  <si>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</si>
  <si>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</si>
  <si>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</si>
  <si>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</si>
  <si>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</si>
  <si>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</si>
  <si>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</si>
  <si>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999223182449841	</t>
  </si>
  <si>
    <t>Ctrip</t>
  </si>
  <si>
    <t>正常</t>
  </si>
  <si>
    <t>[芭堤雅]芭堤雅摩达斯度假村(Pattaya Modus Beachfront Resort)(37251787)</t>
  </si>
  <si>
    <t>高级双人床房&lt;2人入住&gt;&lt;不退款&gt;&lt;早餐&gt;</t>
  </si>
  <si>
    <t>USD</t>
  </si>
  <si>
    <t>Aiembovornlap/Suppamet,Aiembovornlap/Suppamet,Aiembovornlap/Suppamet,Aiembovornlap/Suppamet,Aiembovornlap/Suppamet,Aiembovornlap/Suppamet,Aiembovornlap/Suppamet</t>
  </si>
  <si>
    <t>CA5326230418USD</t>
  </si>
  <si>
    <t>未提现</t>
  </si>
  <si>
    <t>携程开票</t>
  </si>
  <si>
    <t xml:space="preserve">3133827	</t>
  </si>
  <si>
    <t xml:space="preserve">	</t>
  </si>
  <si>
    <t>取消</t>
  </si>
  <si>
    <t xml:space="preserve">999223430502744	</t>
  </si>
  <si>
    <t>[新加坡]新加坡庄家大酒店(Hotel Boss Singapore)(37198395)</t>
  </si>
  <si>
    <t>高级大床房&lt;1&gt;&lt;2人入住&gt;&lt;不退款&gt;&lt;早餐&gt;</t>
  </si>
  <si>
    <t>YU/ZHIJUN,YE/DONGPING,SHA/SHUIPING</t>
  </si>
  <si>
    <t xml:space="preserve">3186880	</t>
  </si>
  <si>
    <t xml:space="preserve">R23/0331/173409101	</t>
  </si>
  <si>
    <t xml:space="preserve">999223521870063	</t>
  </si>
  <si>
    <t>[库克卡克]阿帕莎拉海滨度假别墅酒店(Apsara Beachfront Resort &amp; Villa)(46601301)</t>
  </si>
  <si>
    <t>豪华房&lt;2人入住&gt;&lt;不退款&gt;</t>
  </si>
  <si>
    <t>KOLLAWAT/SIRAWIT,NATONGKHAM/PRAWNAPA</t>
  </si>
  <si>
    <t xml:space="preserve">3204226	</t>
  </si>
  <si>
    <t xml:space="preserve">-1488594883	</t>
  </si>
  <si>
    <t xml:space="preserve">999223542228661	</t>
  </si>
  <si>
    <t>[檀香山]威基基海滩阿洛希拉尼酒店('Alohilani Resort Waikiki Beach)(37200143)</t>
  </si>
  <si>
    <t>标准两张大床房&lt;2人入住&gt;&lt;不退款&gt;</t>
  </si>
  <si>
    <t>Webb/Alysha</t>
  </si>
  <si>
    <t xml:space="preserve">3207872	</t>
  </si>
  <si>
    <t xml:space="preserve">999223605000026	</t>
  </si>
  <si>
    <t>[梳邦再也]双威金字塔酒店(Sunway Pyramid Hotel)(38635777)</t>
  </si>
  <si>
    <t>豪华特大床房&lt;2人入住&gt;&lt;不退款&gt;&lt;早餐&gt;</t>
  </si>
  <si>
    <t>LI/JUN</t>
  </si>
  <si>
    <t xml:space="preserve">3218805	</t>
  </si>
  <si>
    <t xml:space="preserve">999223605014318	</t>
  </si>
  <si>
    <t>CHEN/YI</t>
  </si>
  <si>
    <t xml:space="preserve">3218809	</t>
  </si>
  <si>
    <t>退单</t>
  </si>
  <si>
    <t xml:space="preserve">999223633730517	</t>
  </si>
  <si>
    <t>[曼谷]通罗城市住宅酒店(The Residence on Thonglor by Uhg)(37224033)</t>
  </si>
  <si>
    <t>豪华工作室客房&lt;2人入住&gt;&lt;不退款&gt;</t>
  </si>
  <si>
    <t>Wiggamanunt/Thamnithit,Wiggamanunt/Thamnithit</t>
  </si>
  <si>
    <t xml:space="preserve">3224137	</t>
  </si>
  <si>
    <t xml:space="preserve">1HR-202304131845072	</t>
  </si>
  <si>
    <t xml:space="preserve">23646073817	</t>
  </si>
  <si>
    <t>[曼谷]皇家公主兰朗酒店(Royal Princess Larn Luang)(40721525)</t>
  </si>
  <si>
    <t>花园景观特级房&lt;2人入住&gt;&lt;不退款&gt;</t>
  </si>
  <si>
    <t>AKKAYA/FATIH</t>
  </si>
  <si>
    <t xml:space="preserve">3228054	</t>
  </si>
  <si>
    <t>，</t>
  </si>
  <si>
    <t>A230418102015481</t>
  </si>
  <si>
    <t>A230418102135481</t>
  </si>
  <si>
    <t>USD / HKD 当前参考汇率: 7.84955</t>
  </si>
  <si>
    <t>总计：2596 USD/
20377.43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</si>
  <si>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</si>
  <si>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</si>
  <si>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</si>
  <si>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</si>
  <si>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</si>
  <si>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</si>
  <si>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</si>
  <si>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</si>
  <si>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</si>
  <si>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</si>
  <si>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</si>
  <si>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</si>
  <si>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</si>
  <si>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</si>
  <si>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</si>
  <si>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</si>
  <si>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</si>
  <si>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</si>
  <si>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</si>
  <si>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2023-04-14</t>
  </si>
  <si>
    <t>3228054</t>
  </si>
  <si>
    <t>曼谷兰峦皇家公主酒店</t>
  </si>
  <si>
    <t>AKKAYA FATIH</t>
  </si>
  <si>
    <t>2023-04-15</t>
  </si>
  <si>
    <t>退房日周结</t>
  </si>
  <si>
    <t>323.69</t>
  </si>
  <si>
    <t>47.00</t>
  </si>
  <si>
    <t>0</t>
  </si>
  <si>
    <t>0.00</t>
  </si>
  <si>
    <t>携程盛景国际直连</t>
  </si>
  <si>
    <t>01.010677</t>
  </si>
  <si>
    <t>2023-04-14 14:35:56</t>
  </si>
  <si>
    <t>否</t>
  </si>
  <si>
    <t>汇智国际旅游发展有限公司</t>
  </si>
  <si>
    <t>直连</t>
  </si>
  <si>
    <t>泰国</t>
  </si>
  <si>
    <t>2023-04-13</t>
  </si>
  <si>
    <t>3224137</t>
  </si>
  <si>
    <t>曼谷通罗UHG酒店</t>
  </si>
  <si>
    <t>Wiggamanunt Thamnithit,Wiggamanunt Thamnithit</t>
  </si>
  <si>
    <t>503.28</t>
  </si>
  <si>
    <t>73.00</t>
  </si>
  <si>
    <t>2023-04-13 19:31:20</t>
  </si>
  <si>
    <t>2023-04-12</t>
  </si>
  <si>
    <t>3218809</t>
  </si>
  <si>
    <t>双威金字塔酒店</t>
  </si>
  <si>
    <t>CHEN YI</t>
  </si>
  <si>
    <t>1021.90</t>
  </si>
  <si>
    <t>148.00</t>
  </si>
  <si>
    <t>2023-04-12 12:03:18</t>
  </si>
  <si>
    <t>直采</t>
  </si>
  <si>
    <t>马来西亚</t>
  </si>
  <si>
    <t>3218805</t>
  </si>
  <si>
    <t>LI JUN</t>
  </si>
  <si>
    <t>2023-04-12 16:41:46</t>
  </si>
  <si>
    <t>2023-04-08</t>
  </si>
  <si>
    <t>3207872</t>
  </si>
  <si>
    <t>阿洛希拉尼威基基海滩度假村</t>
  </si>
  <si>
    <t>Webb Alysha</t>
  </si>
  <si>
    <t>5373.58</t>
  </si>
  <si>
    <t>780.00</t>
  </si>
  <si>
    <t>2023-04-08 06:26:22</t>
  </si>
  <si>
    <t>美国</t>
  </si>
  <si>
    <t>2023-04-06</t>
  </si>
  <si>
    <t>3204226</t>
  </si>
  <si>
    <t>阿帕莎拉海滨度假别墅酒店</t>
  </si>
  <si>
    <t>KOLLAWAT SIRAWIT,NATONGKHAM PRAWNAPA</t>
  </si>
  <si>
    <t>1103.39</t>
  </si>
  <si>
    <t>160.00</t>
  </si>
  <si>
    <t>2023-04-06 22:23:10</t>
  </si>
  <si>
    <t>2023-03-31</t>
  </si>
  <si>
    <t>3186880</t>
  </si>
  <si>
    <t>新加坡庄家大酒店</t>
  </si>
  <si>
    <t>YU ZHIJUN,YE DONGPING,SHA SHUIPING</t>
  </si>
  <si>
    <t>2023-04-10</t>
  </si>
  <si>
    <t>8547.57</t>
  </si>
  <si>
    <t>1240.00</t>
  </si>
  <si>
    <t>2023-03-31 17:36:07</t>
  </si>
  <si>
    <t>新加坡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</si>
</sst>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28</xdr:row>
      <xdr:rowOff>0</xdr:rowOff>
    </xdr:from>
    <xdr:to>
      <xdr:col>14</xdr:col>
      <xdr:colOff>619125</xdr:colOff>
      <xdr:row>58</xdr:row>
      <xdr:rowOff>19050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4629150"/>
          <a:ext cx="10734675" cy="51625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2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45029</v>
      </c>
      <c r="G2" s="6">
        <v>45031</v>
      </c>
      <c r="H2" s="4">
        <v>4</v>
      </c>
      <c r="I2" s="4">
        <v>2</v>
      </c>
      <c r="J2" s="4">
        <v>8</v>
      </c>
      <c r="K2" s="4" t="s">
        <v>30</v>
      </c>
      <c r="L2" s="4">
        <v>552</v>
      </c>
      <c r="M2" s="4">
        <v>552</v>
      </c>
      <c r="N2" s="4" t="s">
        <v>31</v>
      </c>
      <c r="O2" s="4" t="s">
        <v>32</v>
      </c>
      <c r="P2" s="4" t="s">
        <v>33</v>
      </c>
      <c r="Q2" s="4">
        <v>0</v>
      </c>
      <c r="R2" s="7">
        <v>44999</v>
      </c>
      <c r="S2" s="6">
        <v>45034</v>
      </c>
      <c r="T2" s="4" t="s">
        <v>34</v>
      </c>
      <c r="U2" s="4">
        <v>552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25</v>
      </c>
      <c r="B3" s="4" t="s">
        <v>26</v>
      </c>
      <c r="C3" s="4" t="s">
        <v>37</v>
      </c>
      <c r="D3" s="4" t="s">
        <v>28</v>
      </c>
      <c r="E3" s="4" t="s">
        <v>29</v>
      </c>
      <c r="F3" s="6">
        <v>45029</v>
      </c>
      <c r="G3" s="6">
        <v>45031</v>
      </c>
      <c r="H3" s="4">
        <v>4</v>
      </c>
      <c r="I3" s="4">
        <v>2</v>
      </c>
      <c r="J3" s="4">
        <v>8</v>
      </c>
      <c r="K3" s="4" t="s">
        <v>30</v>
      </c>
      <c r="L3" s="4">
        <v>-552</v>
      </c>
      <c r="M3" s="4">
        <v>-552</v>
      </c>
      <c r="N3" s="4" t="s">
        <v>31</v>
      </c>
      <c r="O3" s="4" t="s">
        <v>32</v>
      </c>
      <c r="P3" s="4" t="s">
        <v>33</v>
      </c>
      <c r="Q3" s="4">
        <v>0</v>
      </c>
      <c r="R3" s="7">
        <v>44999</v>
      </c>
      <c r="S3" s="6">
        <v>45034</v>
      </c>
      <c r="T3" s="4" t="s">
        <v>34</v>
      </c>
      <c r="U3" s="4">
        <v>-552</v>
      </c>
      <c r="V3" s="4">
        <v>0</v>
      </c>
      <c r="W3" s="4">
        <v>0</v>
      </c>
      <c r="X3" s="4" t="s">
        <v>35</v>
      </c>
      <c r="Y3" s="4" t="s">
        <v>36</v>
      </c>
    </row>
    <row r="4" s="4" customFormat="1" spans="1:25">
      <c r="A4" s="4" t="s">
        <v>38</v>
      </c>
      <c r="B4" s="4" t="s">
        <v>26</v>
      </c>
      <c r="C4" s="4" t="s">
        <v>27</v>
      </c>
      <c r="D4" s="4" t="s">
        <v>39</v>
      </c>
      <c r="E4" s="4" t="s">
        <v>40</v>
      </c>
      <c r="F4" s="6">
        <v>45026</v>
      </c>
      <c r="G4" s="6">
        <v>45031</v>
      </c>
      <c r="H4" s="4">
        <v>2</v>
      </c>
      <c r="I4" s="4">
        <v>5</v>
      </c>
      <c r="J4" s="4">
        <v>10</v>
      </c>
      <c r="K4" s="4" t="s">
        <v>30</v>
      </c>
      <c r="L4" s="4">
        <v>1240</v>
      </c>
      <c r="M4" s="4">
        <v>1240</v>
      </c>
      <c r="N4" s="4" t="s">
        <v>41</v>
      </c>
      <c r="O4" s="4" t="s">
        <v>32</v>
      </c>
      <c r="P4" s="4" t="s">
        <v>33</v>
      </c>
      <c r="Q4" s="4">
        <v>0</v>
      </c>
      <c r="R4" s="7">
        <v>45016</v>
      </c>
      <c r="S4" s="6">
        <v>45034</v>
      </c>
      <c r="T4" s="4" t="s">
        <v>34</v>
      </c>
      <c r="U4" s="4">
        <v>1240</v>
      </c>
      <c r="V4" s="4">
        <v>0</v>
      </c>
      <c r="W4" s="4">
        <v>0</v>
      </c>
      <c r="X4" s="4" t="s">
        <v>42</v>
      </c>
      <c r="Y4" s="4" t="s">
        <v>43</v>
      </c>
    </row>
    <row r="5" s="4" customFormat="1" spans="1:25">
      <c r="A5" s="4" t="s">
        <v>44</v>
      </c>
      <c r="B5" s="4" t="s">
        <v>26</v>
      </c>
      <c r="C5" s="4" t="s">
        <v>27</v>
      </c>
      <c r="D5" s="4" t="s">
        <v>45</v>
      </c>
      <c r="E5" s="4" t="s">
        <v>46</v>
      </c>
      <c r="F5" s="6">
        <v>45029</v>
      </c>
      <c r="G5" s="6">
        <v>45031</v>
      </c>
      <c r="H5" s="4">
        <v>1</v>
      </c>
      <c r="I5" s="4">
        <v>2</v>
      </c>
      <c r="J5" s="4">
        <v>2</v>
      </c>
      <c r="K5" s="4" t="s">
        <v>30</v>
      </c>
      <c r="L5" s="4">
        <v>160</v>
      </c>
      <c r="M5" s="4">
        <v>160</v>
      </c>
      <c r="N5" s="4" t="s">
        <v>47</v>
      </c>
      <c r="O5" s="4" t="s">
        <v>32</v>
      </c>
      <c r="P5" s="4" t="s">
        <v>33</v>
      </c>
      <c r="Q5" s="4">
        <v>0</v>
      </c>
      <c r="R5" s="7">
        <v>45022</v>
      </c>
      <c r="S5" s="6">
        <v>45034</v>
      </c>
      <c r="T5" s="4" t="s">
        <v>34</v>
      </c>
      <c r="U5" s="4">
        <v>160</v>
      </c>
      <c r="V5" s="4">
        <v>0</v>
      </c>
      <c r="W5" s="4">
        <v>0</v>
      </c>
      <c r="X5" s="4" t="s">
        <v>48</v>
      </c>
      <c r="Y5" s="4" t="s">
        <v>49</v>
      </c>
    </row>
    <row r="6" s="4" customFormat="1" spans="1:25">
      <c r="A6" s="4" t="s">
        <v>50</v>
      </c>
      <c r="B6" s="4" t="s">
        <v>26</v>
      </c>
      <c r="C6" s="4" t="s">
        <v>27</v>
      </c>
      <c r="D6" s="4" t="s">
        <v>51</v>
      </c>
      <c r="E6" s="4" t="s">
        <v>52</v>
      </c>
      <c r="F6" s="6">
        <v>45028</v>
      </c>
      <c r="G6" s="6">
        <v>45031</v>
      </c>
      <c r="H6" s="4">
        <v>1</v>
      </c>
      <c r="I6" s="4">
        <v>3</v>
      </c>
      <c r="J6" s="4">
        <v>3</v>
      </c>
      <c r="K6" s="4" t="s">
        <v>30</v>
      </c>
      <c r="L6" s="4">
        <v>780</v>
      </c>
      <c r="M6" s="4">
        <v>780</v>
      </c>
      <c r="N6" s="4" t="s">
        <v>53</v>
      </c>
      <c r="O6" s="4" t="s">
        <v>32</v>
      </c>
      <c r="P6" s="4" t="s">
        <v>33</v>
      </c>
      <c r="Q6" s="4">
        <v>0</v>
      </c>
      <c r="R6" s="7">
        <v>45024</v>
      </c>
      <c r="S6" s="6">
        <v>45034</v>
      </c>
      <c r="T6" s="4" t="s">
        <v>34</v>
      </c>
      <c r="U6" s="4">
        <v>780</v>
      </c>
      <c r="V6" s="4">
        <v>0</v>
      </c>
      <c r="W6" s="4">
        <v>0</v>
      </c>
      <c r="X6" s="4" t="s">
        <v>54</v>
      </c>
      <c r="Y6" s="4" t="s">
        <v>36</v>
      </c>
    </row>
    <row r="7" s="4" customFormat="1" spans="1:25">
      <c r="A7" s="4" t="s">
        <v>55</v>
      </c>
      <c r="B7" s="4" t="s">
        <v>26</v>
      </c>
      <c r="C7" s="4" t="s">
        <v>27</v>
      </c>
      <c r="D7" s="4" t="s">
        <v>56</v>
      </c>
      <c r="E7" s="4" t="s">
        <v>57</v>
      </c>
      <c r="F7" s="6">
        <v>45029</v>
      </c>
      <c r="G7" s="6">
        <v>45031</v>
      </c>
      <c r="H7" s="4">
        <v>1</v>
      </c>
      <c r="I7" s="4">
        <v>2</v>
      </c>
      <c r="J7" s="4">
        <v>2</v>
      </c>
      <c r="K7" s="4" t="s">
        <v>30</v>
      </c>
      <c r="L7" s="4">
        <v>148</v>
      </c>
      <c r="M7" s="4">
        <v>148</v>
      </c>
      <c r="N7" s="4" t="s">
        <v>58</v>
      </c>
      <c r="O7" s="4" t="s">
        <v>32</v>
      </c>
      <c r="P7" s="4" t="s">
        <v>33</v>
      </c>
      <c r="Q7" s="4">
        <v>0</v>
      </c>
      <c r="R7" s="7">
        <v>45028</v>
      </c>
      <c r="S7" s="6">
        <v>45034</v>
      </c>
      <c r="T7" s="4" t="s">
        <v>34</v>
      </c>
      <c r="U7" s="4">
        <v>148</v>
      </c>
      <c r="V7" s="4">
        <v>0</v>
      </c>
      <c r="W7" s="4">
        <v>0</v>
      </c>
      <c r="X7" s="4" t="s">
        <v>59</v>
      </c>
      <c r="Y7" s="4" t="s">
        <v>36</v>
      </c>
    </row>
    <row r="8" s="4" customFormat="1" spans="1:25">
      <c r="A8" s="4" t="s">
        <v>60</v>
      </c>
      <c r="B8" s="4" t="s">
        <v>26</v>
      </c>
      <c r="C8" s="4" t="s">
        <v>27</v>
      </c>
      <c r="D8" s="4" t="s">
        <v>56</v>
      </c>
      <c r="E8" s="4" t="s">
        <v>57</v>
      </c>
      <c r="F8" s="6">
        <v>45029</v>
      </c>
      <c r="G8" s="6">
        <v>45031</v>
      </c>
      <c r="H8" s="4">
        <v>1</v>
      </c>
      <c r="I8" s="4">
        <v>2</v>
      </c>
      <c r="J8" s="4">
        <v>2</v>
      </c>
      <c r="K8" s="4" t="s">
        <v>30</v>
      </c>
      <c r="L8" s="4">
        <v>148</v>
      </c>
      <c r="M8" s="4">
        <v>148</v>
      </c>
      <c r="N8" s="4" t="s">
        <v>61</v>
      </c>
      <c r="O8" s="4" t="s">
        <v>32</v>
      </c>
      <c r="P8" s="4" t="s">
        <v>33</v>
      </c>
      <c r="Q8" s="4">
        <v>0</v>
      </c>
      <c r="R8" s="7">
        <v>45028</v>
      </c>
      <c r="S8" s="6">
        <v>45034</v>
      </c>
      <c r="T8" s="4" t="s">
        <v>34</v>
      </c>
      <c r="U8" s="4">
        <v>148</v>
      </c>
      <c r="V8" s="4">
        <v>0</v>
      </c>
      <c r="W8" s="4">
        <v>0</v>
      </c>
      <c r="X8" s="4" t="s">
        <v>62</v>
      </c>
      <c r="Y8" s="4" t="s">
        <v>36</v>
      </c>
    </row>
    <row r="9" s="4" customFormat="1" spans="1:25">
      <c r="A9" s="4" t="s">
        <v>55</v>
      </c>
      <c r="B9" s="4" t="s">
        <v>26</v>
      </c>
      <c r="C9" s="4" t="s">
        <v>63</v>
      </c>
      <c r="D9" s="4" t="s">
        <v>56</v>
      </c>
      <c r="E9" s="4" t="s">
        <v>57</v>
      </c>
      <c r="F9" s="6">
        <v>45029</v>
      </c>
      <c r="G9" s="6">
        <v>45031</v>
      </c>
      <c r="H9" s="4">
        <v>1</v>
      </c>
      <c r="I9" s="4">
        <v>2</v>
      </c>
      <c r="J9" s="4">
        <v>2</v>
      </c>
      <c r="K9" s="4" t="s">
        <v>30</v>
      </c>
      <c r="L9" s="4">
        <v>0</v>
      </c>
      <c r="M9" s="4">
        <v>0</v>
      </c>
      <c r="N9" s="4" t="s">
        <v>58</v>
      </c>
      <c r="O9" s="4" t="s">
        <v>32</v>
      </c>
      <c r="P9" s="4" t="s">
        <v>33</v>
      </c>
      <c r="Q9" s="4">
        <v>0</v>
      </c>
      <c r="R9" s="7">
        <v>45028.4697916667</v>
      </c>
      <c r="S9" s="6">
        <v>45034</v>
      </c>
      <c r="T9" s="4" t="s">
        <v>34</v>
      </c>
      <c r="U9" s="4">
        <v>0</v>
      </c>
      <c r="V9" s="4">
        <v>0</v>
      </c>
      <c r="W9" s="4">
        <v>0</v>
      </c>
      <c r="X9" s="4" t="s">
        <v>59</v>
      </c>
      <c r="Y9" s="4" t="s">
        <v>36</v>
      </c>
    </row>
    <row r="10" s="4" customFormat="1" spans="1:25">
      <c r="A10" s="4" t="s">
        <v>60</v>
      </c>
      <c r="B10" s="4" t="s">
        <v>26</v>
      </c>
      <c r="C10" s="4" t="s">
        <v>63</v>
      </c>
      <c r="D10" s="4" t="s">
        <v>56</v>
      </c>
      <c r="E10" s="4" t="s">
        <v>57</v>
      </c>
      <c r="F10" s="6">
        <v>45029</v>
      </c>
      <c r="G10" s="6">
        <v>45031</v>
      </c>
      <c r="H10" s="4">
        <v>1</v>
      </c>
      <c r="I10" s="4">
        <v>2</v>
      </c>
      <c r="J10" s="4">
        <v>2</v>
      </c>
      <c r="K10" s="4" t="s">
        <v>30</v>
      </c>
      <c r="L10" s="4">
        <v>0</v>
      </c>
      <c r="M10" s="4">
        <v>0</v>
      </c>
      <c r="N10" s="4" t="s">
        <v>61</v>
      </c>
      <c r="O10" s="4" t="s">
        <v>32</v>
      </c>
      <c r="P10" s="4" t="s">
        <v>33</v>
      </c>
      <c r="Q10" s="4">
        <v>0</v>
      </c>
      <c r="R10" s="7">
        <v>45028.4709606481</v>
      </c>
      <c r="S10" s="6">
        <v>45034</v>
      </c>
      <c r="T10" s="4" t="s">
        <v>34</v>
      </c>
      <c r="U10" s="4">
        <v>0</v>
      </c>
      <c r="V10" s="4">
        <v>0</v>
      </c>
      <c r="W10" s="4">
        <v>0</v>
      </c>
      <c r="X10" s="4" t="s">
        <v>62</v>
      </c>
      <c r="Y10" s="4" t="s">
        <v>36</v>
      </c>
    </row>
    <row r="11" s="4" customFormat="1" spans="1:25">
      <c r="A11" s="4" t="s">
        <v>64</v>
      </c>
      <c r="B11" s="4" t="s">
        <v>26</v>
      </c>
      <c r="C11" s="4" t="s">
        <v>27</v>
      </c>
      <c r="D11" s="4" t="s">
        <v>65</v>
      </c>
      <c r="E11" s="4" t="s">
        <v>66</v>
      </c>
      <c r="F11" s="6">
        <v>45030</v>
      </c>
      <c r="G11" s="6">
        <v>45031</v>
      </c>
      <c r="H11" s="4">
        <v>1</v>
      </c>
      <c r="I11" s="4">
        <v>1</v>
      </c>
      <c r="J11" s="4">
        <v>1</v>
      </c>
      <c r="K11" s="4" t="s">
        <v>30</v>
      </c>
      <c r="L11" s="4">
        <v>73</v>
      </c>
      <c r="M11" s="4">
        <v>73</v>
      </c>
      <c r="N11" s="4" t="s">
        <v>67</v>
      </c>
      <c r="O11" s="4" t="s">
        <v>32</v>
      </c>
      <c r="P11" s="4" t="s">
        <v>33</v>
      </c>
      <c r="Q11" s="4">
        <v>0</v>
      </c>
      <c r="R11" s="7">
        <v>45029</v>
      </c>
      <c r="S11" s="6">
        <v>45034</v>
      </c>
      <c r="T11" s="4" t="s">
        <v>34</v>
      </c>
      <c r="U11" s="4">
        <v>73</v>
      </c>
      <c r="V11" s="4">
        <v>0</v>
      </c>
      <c r="W11" s="4">
        <v>0</v>
      </c>
      <c r="X11" s="4" t="s">
        <v>68</v>
      </c>
      <c r="Y11" s="4" t="s">
        <v>69</v>
      </c>
    </row>
    <row r="12" s="4" customFormat="1" spans="1:25">
      <c r="A12" s="4" t="s">
        <v>70</v>
      </c>
      <c r="B12" s="4" t="s">
        <v>26</v>
      </c>
      <c r="C12" s="4" t="s">
        <v>27</v>
      </c>
      <c r="D12" s="4" t="s">
        <v>71</v>
      </c>
      <c r="E12" s="4" t="s">
        <v>72</v>
      </c>
      <c r="F12" s="6">
        <v>45030</v>
      </c>
      <c r="G12" s="6">
        <v>45031</v>
      </c>
      <c r="H12" s="4">
        <v>1</v>
      </c>
      <c r="I12" s="4">
        <v>1</v>
      </c>
      <c r="J12" s="4">
        <v>1</v>
      </c>
      <c r="K12" s="4" t="s">
        <v>30</v>
      </c>
      <c r="L12" s="4">
        <v>47</v>
      </c>
      <c r="M12" s="4">
        <v>47</v>
      </c>
      <c r="N12" s="4" t="s">
        <v>73</v>
      </c>
      <c r="O12" s="4" t="s">
        <v>32</v>
      </c>
      <c r="P12" s="4" t="s">
        <v>33</v>
      </c>
      <c r="Q12" s="4">
        <v>0</v>
      </c>
      <c r="R12" s="7">
        <v>45030</v>
      </c>
      <c r="S12" s="6">
        <v>45034</v>
      </c>
      <c r="T12" s="4" t="s">
        <v>34</v>
      </c>
      <c r="U12" s="4">
        <v>47</v>
      </c>
      <c r="V12" s="4">
        <v>0</v>
      </c>
      <c r="W12" s="4">
        <v>0</v>
      </c>
      <c r="X12" s="4" t="s">
        <v>74</v>
      </c>
      <c r="Y12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9"/>
  <sheetViews>
    <sheetView tabSelected="1" workbookViewId="0">
      <selection activeCell="A16" sqref="A16:D19"/>
    </sheetView>
  </sheetViews>
  <sheetFormatPr defaultColWidth="9" defaultRowHeight="13.5"/>
  <cols>
    <col min="1" max="1" width="12.625" style="4"/>
    <col min="2" max="3" width="10.375" style="4"/>
    <col min="4" max="4" width="9.375" style="4"/>
    <col min="5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75</v>
      </c>
    </row>
    <row r="2" s="4" customFormat="1" hidden="1" spans="1:9">
      <c r="A2" s="5">
        <v>999223182449841</v>
      </c>
      <c r="B2" s="6">
        <v>45029</v>
      </c>
      <c r="C2" s="6">
        <v>45031</v>
      </c>
      <c r="D2" s="4">
        <v>0</v>
      </c>
      <c r="E2" s="4" t="e">
        <f>VLOOKUP(A2,HOP!A:L,12,0)</f>
        <v>#N/A</v>
      </c>
      <c r="F2" s="4" t="e">
        <f>VLOOKUP(A2,HOP!A:C,3,0)</f>
        <v>#N/A</v>
      </c>
      <c r="G2" s="4" t="e">
        <f>D2-E2</f>
        <v>#N/A</v>
      </c>
      <c r="H2" s="4" t="e">
        <f>$H$1&amp;F2</f>
        <v>#N/A</v>
      </c>
      <c r="I2" s="4" t="e">
        <f>VLOOKUP(A2,HOP!A:U,21,0)</f>
        <v>#N/A</v>
      </c>
    </row>
    <row r="3" s="4" customFormat="1" spans="1:9">
      <c r="A3" s="5">
        <v>999223430502744</v>
      </c>
      <c r="B3" s="6">
        <v>45026</v>
      </c>
      <c r="C3" s="6">
        <v>45031</v>
      </c>
      <c r="D3" s="4">
        <v>1240</v>
      </c>
      <c r="E3" s="4" t="str">
        <f>VLOOKUP(A3,HOP!A:L,12,0)</f>
        <v>1240.00</v>
      </c>
      <c r="F3" s="4" t="str">
        <f>VLOOKUP(A3,HOP!A:C,3,0)</f>
        <v>3186880</v>
      </c>
      <c r="G3" s="4">
        <f t="shared" ref="G3:G9" si="0">D3-E3</f>
        <v>0</v>
      </c>
      <c r="H3" s="4" t="str">
        <f t="shared" ref="H3:H9" si="1">$H$1&amp;F3</f>
        <v>，3186880</v>
      </c>
      <c r="I3" s="4" t="str">
        <f>VLOOKUP(A3,HOP!A:U,21,0)</f>
        <v>直采</v>
      </c>
    </row>
    <row r="4" s="4" customFormat="1" spans="1:9">
      <c r="A4" s="5">
        <v>999223521870063</v>
      </c>
      <c r="B4" s="6">
        <v>45029</v>
      </c>
      <c r="C4" s="6">
        <v>45031</v>
      </c>
      <c r="D4" s="4">
        <v>160</v>
      </c>
      <c r="E4" s="4" t="str">
        <f>VLOOKUP(A4,HOP!A:L,12,0)</f>
        <v>160.00</v>
      </c>
      <c r="F4" s="4" t="str">
        <f>VLOOKUP(A4,HOP!A:C,3,0)</f>
        <v>3204226</v>
      </c>
      <c r="G4" s="4">
        <f t="shared" si="0"/>
        <v>0</v>
      </c>
      <c r="H4" s="4" t="str">
        <f t="shared" si="1"/>
        <v>，3204226</v>
      </c>
      <c r="I4" s="4" t="str">
        <f>VLOOKUP(A4,HOP!A:U,21,0)</f>
        <v>直连</v>
      </c>
    </row>
    <row r="5" s="4" customFormat="1" spans="1:9">
      <c r="A5" s="5">
        <v>999223542228661</v>
      </c>
      <c r="B5" s="6">
        <v>45028</v>
      </c>
      <c r="C5" s="6">
        <v>45031</v>
      </c>
      <c r="D5" s="4">
        <v>780</v>
      </c>
      <c r="E5" s="4" t="str">
        <f>VLOOKUP(A5,HOP!A:L,12,0)</f>
        <v>780.00</v>
      </c>
      <c r="F5" s="4" t="str">
        <f>VLOOKUP(A5,HOP!A:C,3,0)</f>
        <v>3207872</v>
      </c>
      <c r="G5" s="4">
        <f t="shared" si="0"/>
        <v>0</v>
      </c>
      <c r="H5" s="4" t="str">
        <f t="shared" si="1"/>
        <v>，3207872</v>
      </c>
      <c r="I5" s="4" t="str">
        <f>VLOOKUP(A5,HOP!A:U,21,0)</f>
        <v>直连</v>
      </c>
    </row>
    <row r="6" s="4" customFormat="1" spans="1:9">
      <c r="A6" s="5">
        <v>999223605000026</v>
      </c>
      <c r="B6" s="6">
        <v>45029</v>
      </c>
      <c r="C6" s="6">
        <v>45031</v>
      </c>
      <c r="D6" s="4">
        <v>148</v>
      </c>
      <c r="E6" s="4" t="str">
        <f>VLOOKUP(A6,HOP!A:L,12,0)</f>
        <v>148.00</v>
      </c>
      <c r="F6" s="4" t="str">
        <f>VLOOKUP(A6,HOP!A:C,3,0)</f>
        <v>3218805</v>
      </c>
      <c r="G6" s="4">
        <f t="shared" si="0"/>
        <v>0</v>
      </c>
      <c r="H6" s="4" t="str">
        <f t="shared" si="1"/>
        <v>，3218805</v>
      </c>
      <c r="I6" s="4" t="str">
        <f>VLOOKUP(A6,HOP!A:U,21,0)</f>
        <v>直采</v>
      </c>
    </row>
    <row r="7" s="4" customFormat="1" spans="1:9">
      <c r="A7" s="5">
        <v>999223605014318</v>
      </c>
      <c r="B7" s="6">
        <v>45029</v>
      </c>
      <c r="C7" s="6">
        <v>45031</v>
      </c>
      <c r="D7" s="4">
        <v>148</v>
      </c>
      <c r="E7" s="4" t="str">
        <f>VLOOKUP(A7,HOP!A:L,12,0)</f>
        <v>148.00</v>
      </c>
      <c r="F7" s="4" t="str">
        <f>VLOOKUP(A7,HOP!A:C,3,0)</f>
        <v>3218809</v>
      </c>
      <c r="G7" s="4">
        <f t="shared" si="0"/>
        <v>0</v>
      </c>
      <c r="H7" s="4" t="str">
        <f t="shared" si="1"/>
        <v>，3218809</v>
      </c>
      <c r="I7" s="4" t="str">
        <f>VLOOKUP(A7,HOP!A:U,21,0)</f>
        <v>直采</v>
      </c>
    </row>
    <row r="8" s="4" customFormat="1" spans="1:9">
      <c r="A8" s="5">
        <v>999223633730517</v>
      </c>
      <c r="B8" s="6">
        <v>45030</v>
      </c>
      <c r="C8" s="6">
        <v>45031</v>
      </c>
      <c r="D8" s="4">
        <v>73</v>
      </c>
      <c r="E8" s="4" t="str">
        <f>VLOOKUP(A8,HOP!A:L,12,0)</f>
        <v>73.00</v>
      </c>
      <c r="F8" s="4" t="str">
        <f>VLOOKUP(A8,HOP!A:C,3,0)</f>
        <v>3224137</v>
      </c>
      <c r="G8" s="4">
        <f t="shared" si="0"/>
        <v>0</v>
      </c>
      <c r="H8" s="4" t="str">
        <f t="shared" si="1"/>
        <v>，3224137</v>
      </c>
      <c r="I8" s="4" t="str">
        <f>VLOOKUP(A8,HOP!A:U,21,0)</f>
        <v>直连</v>
      </c>
    </row>
    <row r="9" s="4" customFormat="1" spans="1:9">
      <c r="A9" s="5">
        <v>23646073817</v>
      </c>
      <c r="B9" s="6">
        <v>45030</v>
      </c>
      <c r="C9" s="6">
        <v>45031</v>
      </c>
      <c r="D9" s="4">
        <v>47</v>
      </c>
      <c r="E9" s="4" t="str">
        <f>VLOOKUP(A9,HOP!A:L,12,0)</f>
        <v>47.00</v>
      </c>
      <c r="F9" s="4" t="str">
        <f>VLOOKUP(A9,HOP!A:C,3,0)</f>
        <v>3228054</v>
      </c>
      <c r="G9" s="4">
        <f t="shared" si="0"/>
        <v>0</v>
      </c>
      <c r="H9" s="4" t="str">
        <f t="shared" si="1"/>
        <v>，3228054</v>
      </c>
      <c r="I9" s="4" t="str">
        <f>VLOOKUP(A9,HOP!A:U,21,0)</f>
        <v>直连</v>
      </c>
    </row>
    <row r="11" spans="4:4">
      <c r="D11" s="4">
        <f>SUM(D2:D10)</f>
        <v>2596</v>
      </c>
    </row>
    <row r="16" spans="1:4">
      <c r="A16" s="4" t="s">
        <v>76</v>
      </c>
      <c r="C16" s="4">
        <v>1536</v>
      </c>
      <c r="D16" s="4">
        <v>12056.91</v>
      </c>
    </row>
    <row r="17" spans="1:4">
      <c r="A17" s="4" t="s">
        <v>77</v>
      </c>
      <c r="C17" s="4">
        <v>1060</v>
      </c>
      <c r="D17" s="4">
        <v>8320.52</v>
      </c>
    </row>
    <row r="18" spans="1:4">
      <c r="A18" s="4" t="s">
        <v>78</v>
      </c>
      <c r="C18" s="4">
        <f>SUBTOTAL(9,C16:C17)</f>
        <v>2596</v>
      </c>
      <c r="D18" s="4">
        <f>SUBTOTAL(9,D16:D17)</f>
        <v>20377.43</v>
      </c>
    </row>
    <row r="19" spans="1:1">
      <c r="A19" s="4" t="s">
        <v>79</v>
      </c>
    </row>
  </sheetData>
  <autoFilter ref="A1:X9">
    <filterColumn colId="3">
      <filters>
        <filter val="160"/>
        <filter val="780"/>
        <filter val="1240"/>
        <filter val="73"/>
        <filter val="47"/>
        <filter val="148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8"/>
  <sheetViews>
    <sheetView workbookViewId="0">
      <selection activeCell="A2" sqref="A2:A1048576"/>
    </sheetView>
  </sheetViews>
  <sheetFormatPr defaultColWidth="8" defaultRowHeight="12.75" outlineLevelRow="7"/>
  <cols>
    <col min="1" max="1" width="11.125" style="1"/>
    <col min="2" max="2" width="8" style="1"/>
    <col min="3" max="3" width="8.25" style="1" customWidth="1"/>
    <col min="4" max="16383" width="8" style="1"/>
  </cols>
  <sheetData>
    <row r="1" s="1" customFormat="1" spans="1:22">
      <c r="A1" s="2" t="s">
        <v>80</v>
      </c>
      <c r="B1" s="2" t="s">
        <v>81</v>
      </c>
      <c r="C1" s="2" t="s">
        <v>82</v>
      </c>
      <c r="D1" s="2" t="s">
        <v>83</v>
      </c>
      <c r="E1" s="2" t="s">
        <v>13</v>
      </c>
      <c r="F1" s="2" t="s">
        <v>5</v>
      </c>
      <c r="G1" s="2" t="s">
        <v>6</v>
      </c>
      <c r="H1" s="2" t="s">
        <v>84</v>
      </c>
      <c r="I1" s="2" t="s">
        <v>85</v>
      </c>
      <c r="J1" s="2" t="s">
        <v>86</v>
      </c>
      <c r="K1" s="2" t="s">
        <v>87</v>
      </c>
      <c r="L1" s="2" t="s">
        <v>88</v>
      </c>
      <c r="M1" s="2" t="s">
        <v>89</v>
      </c>
      <c r="N1" s="2" t="s">
        <v>90</v>
      </c>
      <c r="O1" s="2" t="s">
        <v>91</v>
      </c>
      <c r="P1" s="2" t="s">
        <v>92</v>
      </c>
      <c r="Q1" s="2" t="s">
        <v>93</v>
      </c>
      <c r="R1" s="2" t="s">
        <v>94</v>
      </c>
      <c r="S1" s="2" t="s">
        <v>95</v>
      </c>
      <c r="T1" s="2" t="s">
        <v>96</v>
      </c>
      <c r="U1" s="2" t="s">
        <v>97</v>
      </c>
      <c r="V1" s="2" t="s">
        <v>98</v>
      </c>
    </row>
    <row r="2" s="1" customFormat="1" spans="1:22">
      <c r="A2" s="3">
        <v>23646073817</v>
      </c>
      <c r="B2" s="1" t="s">
        <v>99</v>
      </c>
      <c r="C2" s="1" t="s">
        <v>100</v>
      </c>
      <c r="D2" s="1" t="s">
        <v>101</v>
      </c>
      <c r="E2" s="1" t="s">
        <v>102</v>
      </c>
      <c r="F2" s="1" t="s">
        <v>99</v>
      </c>
      <c r="G2" s="1" t="s">
        <v>103</v>
      </c>
      <c r="H2" s="1" t="s">
        <v>104</v>
      </c>
      <c r="I2" s="1" t="s">
        <v>105</v>
      </c>
      <c r="J2" s="1" t="s">
        <v>30</v>
      </c>
      <c r="K2" s="1" t="s">
        <v>106</v>
      </c>
      <c r="L2" s="1" t="s">
        <v>106</v>
      </c>
      <c r="M2" s="1" t="s">
        <v>107</v>
      </c>
      <c r="N2" s="1" t="s">
        <v>107</v>
      </c>
      <c r="O2" s="1" t="s">
        <v>108</v>
      </c>
      <c r="P2" s="1" t="s">
        <v>109</v>
      </c>
      <c r="Q2" s="1" t="s">
        <v>110</v>
      </c>
      <c r="R2" s="1" t="s">
        <v>111</v>
      </c>
      <c r="S2" s="1" t="s">
        <v>112</v>
      </c>
      <c r="T2" s="1" t="s">
        <v>113</v>
      </c>
      <c r="U2" s="1" t="s">
        <v>114</v>
      </c>
      <c r="V2" s="1" t="s">
        <v>115</v>
      </c>
    </row>
    <row r="3" s="1" customFormat="1" spans="1:22">
      <c r="A3" s="3">
        <v>999223633730517</v>
      </c>
      <c r="B3" s="1" t="s">
        <v>116</v>
      </c>
      <c r="C3" s="1" t="s">
        <v>117</v>
      </c>
      <c r="D3" s="1" t="s">
        <v>118</v>
      </c>
      <c r="E3" s="1" t="s">
        <v>119</v>
      </c>
      <c r="F3" s="1" t="s">
        <v>99</v>
      </c>
      <c r="G3" s="1" t="s">
        <v>103</v>
      </c>
      <c r="H3" s="1" t="s">
        <v>104</v>
      </c>
      <c r="I3" s="1" t="s">
        <v>120</v>
      </c>
      <c r="J3" s="1" t="s">
        <v>30</v>
      </c>
      <c r="K3" s="1" t="s">
        <v>121</v>
      </c>
      <c r="L3" s="1" t="s">
        <v>121</v>
      </c>
      <c r="M3" s="1" t="s">
        <v>107</v>
      </c>
      <c r="N3" s="1" t="s">
        <v>107</v>
      </c>
      <c r="O3" s="1" t="s">
        <v>108</v>
      </c>
      <c r="P3" s="1" t="s">
        <v>109</v>
      </c>
      <c r="Q3" s="1" t="s">
        <v>110</v>
      </c>
      <c r="R3" s="1" t="s">
        <v>122</v>
      </c>
      <c r="S3" s="1" t="s">
        <v>112</v>
      </c>
      <c r="T3" s="1" t="s">
        <v>113</v>
      </c>
      <c r="U3" s="1" t="s">
        <v>114</v>
      </c>
      <c r="V3" s="1" t="s">
        <v>115</v>
      </c>
    </row>
    <row r="4" s="1" customFormat="1" spans="1:22">
      <c r="A4" s="3">
        <v>999223605014318</v>
      </c>
      <c r="B4" s="1" t="s">
        <v>123</v>
      </c>
      <c r="C4" s="1" t="s">
        <v>124</v>
      </c>
      <c r="D4" s="1" t="s">
        <v>125</v>
      </c>
      <c r="E4" s="1" t="s">
        <v>126</v>
      </c>
      <c r="F4" s="1" t="s">
        <v>116</v>
      </c>
      <c r="G4" s="1" t="s">
        <v>103</v>
      </c>
      <c r="H4" s="1" t="s">
        <v>104</v>
      </c>
      <c r="I4" s="1" t="s">
        <v>127</v>
      </c>
      <c r="J4" s="1" t="s">
        <v>30</v>
      </c>
      <c r="K4" s="1" t="s">
        <v>128</v>
      </c>
      <c r="L4" s="1" t="s">
        <v>128</v>
      </c>
      <c r="M4" s="1" t="s">
        <v>107</v>
      </c>
      <c r="N4" s="1" t="s">
        <v>107</v>
      </c>
      <c r="O4" s="1" t="s">
        <v>108</v>
      </c>
      <c r="P4" s="1" t="s">
        <v>109</v>
      </c>
      <c r="Q4" s="1" t="s">
        <v>110</v>
      </c>
      <c r="R4" s="1" t="s">
        <v>129</v>
      </c>
      <c r="S4" s="1" t="s">
        <v>112</v>
      </c>
      <c r="T4" s="1" t="s">
        <v>113</v>
      </c>
      <c r="U4" s="1" t="s">
        <v>130</v>
      </c>
      <c r="V4" s="1" t="s">
        <v>131</v>
      </c>
    </row>
    <row r="5" s="1" customFormat="1" spans="1:22">
      <c r="A5" s="3">
        <v>999223605000026</v>
      </c>
      <c r="B5" s="1" t="s">
        <v>123</v>
      </c>
      <c r="C5" s="1" t="s">
        <v>132</v>
      </c>
      <c r="D5" s="1" t="s">
        <v>125</v>
      </c>
      <c r="E5" s="1" t="s">
        <v>133</v>
      </c>
      <c r="F5" s="1" t="s">
        <v>116</v>
      </c>
      <c r="G5" s="1" t="s">
        <v>103</v>
      </c>
      <c r="H5" s="1" t="s">
        <v>104</v>
      </c>
      <c r="I5" s="1" t="s">
        <v>127</v>
      </c>
      <c r="J5" s="1" t="s">
        <v>30</v>
      </c>
      <c r="K5" s="1" t="s">
        <v>128</v>
      </c>
      <c r="L5" s="1" t="s">
        <v>128</v>
      </c>
      <c r="M5" s="1" t="s">
        <v>107</v>
      </c>
      <c r="N5" s="1" t="s">
        <v>107</v>
      </c>
      <c r="O5" s="1" t="s">
        <v>108</v>
      </c>
      <c r="P5" s="1" t="s">
        <v>109</v>
      </c>
      <c r="Q5" s="1" t="s">
        <v>110</v>
      </c>
      <c r="R5" s="1" t="s">
        <v>134</v>
      </c>
      <c r="S5" s="1" t="s">
        <v>112</v>
      </c>
      <c r="T5" s="1" t="s">
        <v>113</v>
      </c>
      <c r="U5" s="1" t="s">
        <v>130</v>
      </c>
      <c r="V5" s="1" t="s">
        <v>131</v>
      </c>
    </row>
    <row r="6" s="1" customFormat="1" spans="1:22">
      <c r="A6" s="3">
        <v>999223542228661</v>
      </c>
      <c r="B6" s="1" t="s">
        <v>135</v>
      </c>
      <c r="C6" s="1" t="s">
        <v>136</v>
      </c>
      <c r="D6" s="1" t="s">
        <v>137</v>
      </c>
      <c r="E6" s="1" t="s">
        <v>138</v>
      </c>
      <c r="F6" s="1" t="s">
        <v>123</v>
      </c>
      <c r="G6" s="1" t="s">
        <v>103</v>
      </c>
      <c r="H6" s="1" t="s">
        <v>104</v>
      </c>
      <c r="I6" s="1" t="s">
        <v>139</v>
      </c>
      <c r="J6" s="1" t="s">
        <v>30</v>
      </c>
      <c r="K6" s="1" t="s">
        <v>140</v>
      </c>
      <c r="L6" s="1" t="s">
        <v>140</v>
      </c>
      <c r="M6" s="1" t="s">
        <v>107</v>
      </c>
      <c r="N6" s="1" t="s">
        <v>107</v>
      </c>
      <c r="O6" s="1" t="s">
        <v>108</v>
      </c>
      <c r="P6" s="1" t="s">
        <v>109</v>
      </c>
      <c r="Q6" s="1" t="s">
        <v>110</v>
      </c>
      <c r="R6" s="1" t="s">
        <v>141</v>
      </c>
      <c r="S6" s="1" t="s">
        <v>112</v>
      </c>
      <c r="T6" s="1" t="s">
        <v>113</v>
      </c>
      <c r="U6" s="1" t="s">
        <v>114</v>
      </c>
      <c r="V6" s="1" t="s">
        <v>142</v>
      </c>
    </row>
    <row r="7" s="1" customFormat="1" spans="1:22">
      <c r="A7" s="3">
        <v>999223521870063</v>
      </c>
      <c r="B7" s="1" t="s">
        <v>143</v>
      </c>
      <c r="C7" s="1" t="s">
        <v>144</v>
      </c>
      <c r="D7" s="1" t="s">
        <v>145</v>
      </c>
      <c r="E7" s="1" t="s">
        <v>146</v>
      </c>
      <c r="F7" s="1" t="s">
        <v>116</v>
      </c>
      <c r="G7" s="1" t="s">
        <v>103</v>
      </c>
      <c r="H7" s="1" t="s">
        <v>104</v>
      </c>
      <c r="I7" s="1" t="s">
        <v>147</v>
      </c>
      <c r="J7" s="1" t="s">
        <v>30</v>
      </c>
      <c r="K7" s="1" t="s">
        <v>148</v>
      </c>
      <c r="L7" s="1" t="s">
        <v>148</v>
      </c>
      <c r="M7" s="1" t="s">
        <v>107</v>
      </c>
      <c r="N7" s="1" t="s">
        <v>107</v>
      </c>
      <c r="O7" s="1" t="s">
        <v>108</v>
      </c>
      <c r="P7" s="1" t="s">
        <v>109</v>
      </c>
      <c r="Q7" s="1" t="s">
        <v>110</v>
      </c>
      <c r="R7" s="1" t="s">
        <v>149</v>
      </c>
      <c r="S7" s="1" t="s">
        <v>112</v>
      </c>
      <c r="T7" s="1" t="s">
        <v>113</v>
      </c>
      <c r="U7" s="1" t="s">
        <v>114</v>
      </c>
      <c r="V7" s="1" t="s">
        <v>115</v>
      </c>
    </row>
    <row r="8" s="1" customFormat="1" spans="1:22">
      <c r="A8" s="3">
        <v>999223430502744</v>
      </c>
      <c r="B8" s="1" t="s">
        <v>150</v>
      </c>
      <c r="C8" s="1" t="s">
        <v>151</v>
      </c>
      <c r="D8" s="1" t="s">
        <v>152</v>
      </c>
      <c r="E8" s="1" t="s">
        <v>153</v>
      </c>
      <c r="F8" s="1" t="s">
        <v>154</v>
      </c>
      <c r="G8" s="1" t="s">
        <v>103</v>
      </c>
      <c r="H8" s="1" t="s">
        <v>104</v>
      </c>
      <c r="I8" s="1" t="s">
        <v>155</v>
      </c>
      <c r="J8" s="1" t="s">
        <v>30</v>
      </c>
      <c r="K8" s="1" t="s">
        <v>156</v>
      </c>
      <c r="L8" s="1" t="s">
        <v>156</v>
      </c>
      <c r="M8" s="1" t="s">
        <v>107</v>
      </c>
      <c r="N8" s="1" t="s">
        <v>107</v>
      </c>
      <c r="O8" s="1" t="s">
        <v>108</v>
      </c>
      <c r="P8" s="1" t="s">
        <v>109</v>
      </c>
      <c r="Q8" s="1" t="s">
        <v>110</v>
      </c>
      <c r="R8" s="1" t="s">
        <v>157</v>
      </c>
      <c r="S8" s="1" t="s">
        <v>112</v>
      </c>
      <c r="T8" s="1" t="s">
        <v>113</v>
      </c>
      <c r="U8" s="1" t="s">
        <v>130</v>
      </c>
      <c r="V8" s="1" t="s">
        <v>158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2023-04-18T02:12:47Z</dcterms:created>
  <dcterms:modified xsi:type="dcterms:W3CDTF">2023-04-18T03:04:57Z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58C26D69CBE5490081CC81C66ACF87EF_12</vt:lpwstr>
  </property>
  <property fmtid="{D5CDD505-2E9C-101B-9397-08002B2CF9AE}" pid="3" name="KSOProductBuildVer">
    <vt:lpwstr>2052-11.1.0.14036</vt:lpwstr>
  </property>
</Properties>
</file>