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<sst xmlns="http://schemas.openxmlformats.org/spreadsheetml/2006/main" count="421" uniqueCount="176">
  <si>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</si>
  <si>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</si>
  <si>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</si>
  <si>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</si>
  <si>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</si>
  <si>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</si>
  <si>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</si>
  <si>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</si>
  <si>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</si>
  <si>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</si>
  <si>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</si>
  <si>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</si>
  <si>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</si>
  <si>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</si>
  <si>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</si>
  <si>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</si>
  <si>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</si>
  <si>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</si>
  <si>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</si>
  <si>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</si>
  <si>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</si>
  <si>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</si>
  <si>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</si>
  <si>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</si>
  <si>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</si>
  <si>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999223314336278	</t>
  </si>
  <si>
    <t>Ctrip</t>
  </si>
  <si>
    <t>正常</t>
  </si>
  <si>
    <t>[高雄]高雄圆山大饭店(The Grand Hotel)(91923654)</t>
  </si>
  <si>
    <t>市景双床房&lt;至多8间&gt;&lt;2人入住&gt;</t>
  </si>
  <si>
    <t>CNY</t>
  </si>
  <si>
    <t>WU/KUANWEI</t>
  </si>
  <si>
    <t>CA13744230421CNY</t>
  </si>
  <si>
    <t>未提现</t>
  </si>
  <si>
    <t>携程开票</t>
  </si>
  <si>
    <t xml:space="preserve">3165778	</t>
  </si>
  <si>
    <t xml:space="preserve">	</t>
  </si>
  <si>
    <t xml:space="preserve">999223377697808	</t>
  </si>
  <si>
    <t>[威海]汉庭酒店(威海山东大学海水浴场店)(92484645)</t>
  </si>
  <si>
    <t>大床房&lt;至多8间&gt;&lt;2人入住&gt;</t>
  </si>
  <si>
    <t>余昕</t>
  </si>
  <si>
    <t xml:space="preserve">3176649	</t>
  </si>
  <si>
    <t xml:space="preserve">R2642004112663719001	</t>
  </si>
  <si>
    <t xml:space="preserve">999223378730460	</t>
  </si>
  <si>
    <t>[北京]海友酒店(北京前门大栅栏店)(93870886)</t>
  </si>
  <si>
    <t>双床房&lt;至多8间&gt;&lt;2人入住&gt;</t>
  </si>
  <si>
    <t>卞玉洁</t>
  </si>
  <si>
    <t xml:space="preserve">3177176	</t>
  </si>
  <si>
    <t xml:space="preserve">R1000513112696440001	</t>
  </si>
  <si>
    <t xml:space="preserve">999223446951942	</t>
  </si>
  <si>
    <t>[邢台]汉庭酒店(邢台守敬北路店)(93870068)</t>
  </si>
  <si>
    <t>聂海亮</t>
  </si>
  <si>
    <t xml:space="preserve">3190247	</t>
  </si>
  <si>
    <t xml:space="preserve">R0540001113082740001	</t>
  </si>
  <si>
    <t xml:space="preserve">999223474229710	</t>
  </si>
  <si>
    <t>[都江堰]汉庭酒店(都江堰店)(93871071)</t>
  </si>
  <si>
    <t>豪华大床房&lt;至多8间&gt;&lt;2人入住&gt;</t>
  </si>
  <si>
    <t>徐桂芝</t>
  </si>
  <si>
    <t xml:space="preserve">3195557	</t>
  </si>
  <si>
    <t xml:space="preserve">R6118302113257756001	</t>
  </si>
  <si>
    <t xml:space="preserve">999223482757920	</t>
  </si>
  <si>
    <t>[道真]道真两江假日丽呈酒店(82807418)</t>
  </si>
  <si>
    <t>高级大床房&lt;至多8间&gt;&lt;90天内可预订&gt;&lt;2人入住&gt;&lt;早餐&gt;</t>
  </si>
  <si>
    <t>白巧娥,夏浪</t>
  </si>
  <si>
    <t xml:space="preserve">3197056	</t>
  </si>
  <si>
    <t xml:space="preserve">4579095	</t>
  </si>
  <si>
    <t>取消</t>
  </si>
  <si>
    <t xml:space="preserve">999223491147474	</t>
  </si>
  <si>
    <t>[成都]全季酒店(成都华西人民南路店)(93874259)</t>
  </si>
  <si>
    <t>商务大床房&lt;至多8间&gt;&lt;2人入住&gt;</t>
  </si>
  <si>
    <t>冯平</t>
  </si>
  <si>
    <t xml:space="preserve">3198875	</t>
  </si>
  <si>
    <t xml:space="preserve">R9001195113358025001	</t>
  </si>
  <si>
    <t xml:space="preserve">999223497511858	</t>
  </si>
  <si>
    <t>[广州]广州宾馆(93872138)</t>
  </si>
  <si>
    <t>岭南雅致大床房&lt;至多8间&gt;&lt;90天内可预订&gt;&lt;2人入住&gt;</t>
  </si>
  <si>
    <t>李帆风</t>
  </si>
  <si>
    <t xml:space="preserve">3199617	</t>
  </si>
  <si>
    <t xml:space="preserve">(LNG)6983759;	</t>
  </si>
  <si>
    <t xml:space="preserve">999223502348050	</t>
  </si>
  <si>
    <t>[抚州]格林豪泰酒店(抚州赣东汽车城店）(92484556)</t>
  </si>
  <si>
    <t>刘昶</t>
  </si>
  <si>
    <t xml:space="preserve">3200508	</t>
  </si>
  <si>
    <t xml:space="preserve">(GRT)84959789;	</t>
  </si>
  <si>
    <t xml:space="preserve">999223504684872	</t>
  </si>
  <si>
    <t>[三江]骏怡精选酒店(三江侗乡大道店)(80248109)</t>
  </si>
  <si>
    <t>特价房&lt;至多8间&gt;&lt;2人入住&gt;</t>
  </si>
  <si>
    <t>韦金喜</t>
  </si>
  <si>
    <t xml:space="preserve">3201148	</t>
  </si>
  <si>
    <t xml:space="preserve">(THK)YD04202230405210704891;	</t>
  </si>
  <si>
    <t xml:space="preserve">999223504721098	</t>
  </si>
  <si>
    <t>[北京]全季酒店(北京中关村苏州桥店)(93879496)</t>
  </si>
  <si>
    <t>大床房A&lt;至多8间&gt;&lt;2人入住&gt;</t>
  </si>
  <si>
    <t>卢锋涛</t>
  </si>
  <si>
    <t xml:space="preserve">3201159	</t>
  </si>
  <si>
    <t xml:space="preserve">R9002993113433058001	</t>
  </si>
  <si>
    <t>，</t>
  </si>
  <si>
    <t xml:space="preserve"> 3416 CNY</t>
  </si>
  <si>
    <t>A230421095457481</t>
  </si>
  <si>
    <t>总计：3416元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</si>
  <si>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</si>
  <si>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</si>
  <si>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</si>
  <si>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</si>
  <si>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</si>
  <si>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</si>
  <si>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</si>
  <si>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</si>
  <si>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</si>
  <si>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</si>
  <si>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</si>
  <si>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</si>
  <si>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</si>
  <si>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</si>
  <si>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</si>
  <si>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</si>
  <si>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</si>
  <si>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</si>
  <si>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</si>
  <si>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2023-04-05</t>
  </si>
  <si>
    <t>3201159</t>
  </si>
  <si>
    <t>全季酒店(北京中关村苏州桥店)</t>
  </si>
  <si>
    <t>2023-04-06</t>
  </si>
  <si>
    <t>退房日月结</t>
  </si>
  <si>
    <t>519.00</t>
  </si>
  <si>
    <t>RMB</t>
  </si>
  <si>
    <t>0</t>
  </si>
  <si>
    <t>0.00</t>
  </si>
  <si>
    <t>携程汇登国内直连</t>
  </si>
  <si>
    <t>01.011264</t>
  </si>
  <si>
    <t>2023-04-05 21:11:00</t>
  </si>
  <si>
    <t>否</t>
  </si>
  <si>
    <t>广州汇登信息科技有限公司</t>
  </si>
  <si>
    <t>直连</t>
  </si>
  <si>
    <t>中国</t>
  </si>
  <si>
    <t>3201148</t>
  </si>
  <si>
    <t>骏怡精选酒店(三江侗乡大道店)</t>
  </si>
  <si>
    <t>95.00</t>
  </si>
  <si>
    <t>2023-04-05 21:07:06</t>
  </si>
  <si>
    <t>3200876</t>
  </si>
  <si>
    <t>全季酒店(成都华西人民南路店)</t>
  </si>
  <si>
    <t>2023-04-05 19:20:58</t>
  </si>
  <si>
    <t>直采</t>
  </si>
  <si>
    <t>3199617</t>
  </si>
  <si>
    <t>广州宾馆</t>
  </si>
  <si>
    <t>572.00</t>
  </si>
  <si>
    <t>2023-04-05 10:58:27</t>
  </si>
  <si>
    <t>3198875</t>
  </si>
  <si>
    <t>389.00</t>
  </si>
  <si>
    <t>2023-04-05 00:20:27</t>
  </si>
  <si>
    <t>2023-04-04</t>
  </si>
  <si>
    <t>3197056</t>
  </si>
  <si>
    <t>道真两江假日丽呈酒店</t>
  </si>
  <si>
    <t>500.00</t>
  </si>
  <si>
    <t>2023-04-04 12:03:40</t>
  </si>
  <si>
    <t>2023-04-03</t>
  </si>
  <si>
    <t>3195557</t>
  </si>
  <si>
    <t>汉庭酒店(都江堰店)</t>
  </si>
  <si>
    <t>194.00</t>
  </si>
  <si>
    <t>2023-04-03 20:29:18</t>
  </si>
  <si>
    <t>2023-04-01</t>
  </si>
  <si>
    <t>3190247</t>
  </si>
  <si>
    <t>汉庭酒店(邢台守敬北路店)</t>
  </si>
  <si>
    <t>330.00</t>
  </si>
  <si>
    <t>2023-04-01 19:52:22</t>
  </si>
  <si>
    <t>2023-03-27</t>
  </si>
  <si>
    <t>3176649</t>
  </si>
  <si>
    <t>汉庭酒店(威海山东大学海水浴场店)</t>
  </si>
  <si>
    <t>160.00</t>
  </si>
  <si>
    <t>2023-03-27 23:28:41</t>
  </si>
  <si>
    <t>2023-03-23</t>
  </si>
  <si>
    <t>3165778</t>
  </si>
  <si>
    <t>高雄圆山大饭店</t>
  </si>
  <si>
    <t>WU KUANWEI</t>
  </si>
  <si>
    <t>657.00</t>
  </si>
  <si>
    <t>2023-03-23 12:36:54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</si>
</sst>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45021</v>
      </c>
      <c r="G2" s="6">
        <v>45022</v>
      </c>
      <c r="H2" s="4">
        <v>1</v>
      </c>
      <c r="I2" s="4">
        <v>1</v>
      </c>
      <c r="J2" s="4">
        <v>1</v>
      </c>
      <c r="K2" s="4" t="s">
        <v>30</v>
      </c>
      <c r="L2" s="4">
        <v>657</v>
      </c>
      <c r="M2" s="4">
        <v>657</v>
      </c>
      <c r="N2" s="4" t="s">
        <v>31</v>
      </c>
      <c r="O2" s="4" t="s">
        <v>32</v>
      </c>
      <c r="P2" s="4" t="s">
        <v>33</v>
      </c>
      <c r="Q2" s="4">
        <v>0</v>
      </c>
      <c r="R2" s="7">
        <v>45008</v>
      </c>
      <c r="S2" s="6">
        <v>45037</v>
      </c>
      <c r="T2" s="4" t="s">
        <v>34</v>
      </c>
      <c r="U2" s="4">
        <v>657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45021</v>
      </c>
      <c r="G3" s="6">
        <v>45022</v>
      </c>
      <c r="H3" s="4">
        <v>1</v>
      </c>
      <c r="I3" s="4">
        <v>1</v>
      </c>
      <c r="J3" s="4">
        <v>1</v>
      </c>
      <c r="K3" s="4" t="s">
        <v>30</v>
      </c>
      <c r="L3" s="4">
        <v>160</v>
      </c>
      <c r="M3" s="4">
        <v>160</v>
      </c>
      <c r="N3" s="4" t="s">
        <v>40</v>
      </c>
      <c r="O3" s="4" t="s">
        <v>32</v>
      </c>
      <c r="P3" s="4" t="s">
        <v>33</v>
      </c>
      <c r="Q3" s="4">
        <v>0</v>
      </c>
      <c r="R3" s="7">
        <v>45012</v>
      </c>
      <c r="S3" s="6">
        <v>45037</v>
      </c>
      <c r="T3" s="4" t="s">
        <v>34</v>
      </c>
      <c r="U3" s="4">
        <v>160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45020</v>
      </c>
      <c r="G4" s="6">
        <v>45022</v>
      </c>
      <c r="H4" s="4">
        <v>1</v>
      </c>
      <c r="I4" s="4">
        <v>2</v>
      </c>
      <c r="J4" s="4">
        <v>2</v>
      </c>
      <c r="K4" s="4" t="s">
        <v>30</v>
      </c>
      <c r="L4" s="4">
        <v>744</v>
      </c>
      <c r="M4" s="4">
        <v>744</v>
      </c>
      <c r="N4" s="4" t="s">
        <v>46</v>
      </c>
      <c r="O4" s="4" t="s">
        <v>32</v>
      </c>
      <c r="P4" s="4" t="s">
        <v>33</v>
      </c>
      <c r="Q4" s="4">
        <v>0</v>
      </c>
      <c r="R4" s="7">
        <v>45013</v>
      </c>
      <c r="S4" s="6">
        <v>45037</v>
      </c>
      <c r="T4" s="4" t="s">
        <v>34</v>
      </c>
      <c r="U4" s="4">
        <v>744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39</v>
      </c>
      <c r="F5" s="6">
        <v>45020</v>
      </c>
      <c r="G5" s="6">
        <v>45022</v>
      </c>
      <c r="H5" s="4">
        <v>1</v>
      </c>
      <c r="I5" s="4">
        <v>2</v>
      </c>
      <c r="J5" s="4">
        <v>2</v>
      </c>
      <c r="K5" s="4" t="s">
        <v>30</v>
      </c>
      <c r="L5" s="4">
        <v>330</v>
      </c>
      <c r="M5" s="4">
        <v>330</v>
      </c>
      <c r="N5" s="4" t="s">
        <v>51</v>
      </c>
      <c r="O5" s="4" t="s">
        <v>32</v>
      </c>
      <c r="P5" s="4" t="s">
        <v>33</v>
      </c>
      <c r="Q5" s="4">
        <v>0</v>
      </c>
      <c r="R5" s="7">
        <v>45017</v>
      </c>
      <c r="S5" s="6">
        <v>45037</v>
      </c>
      <c r="T5" s="4" t="s">
        <v>34</v>
      </c>
      <c r="U5" s="4">
        <v>330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45021</v>
      </c>
      <c r="G6" s="6">
        <v>45022</v>
      </c>
      <c r="H6" s="4">
        <v>1</v>
      </c>
      <c r="I6" s="4">
        <v>1</v>
      </c>
      <c r="J6" s="4">
        <v>1</v>
      </c>
      <c r="K6" s="4" t="s">
        <v>30</v>
      </c>
      <c r="L6" s="4">
        <v>194</v>
      </c>
      <c r="M6" s="4">
        <v>194</v>
      </c>
      <c r="N6" s="4" t="s">
        <v>57</v>
      </c>
      <c r="O6" s="4" t="s">
        <v>32</v>
      </c>
      <c r="P6" s="4" t="s">
        <v>33</v>
      </c>
      <c r="Q6" s="4">
        <v>0</v>
      </c>
      <c r="R6" s="7">
        <v>45019</v>
      </c>
      <c r="S6" s="6">
        <v>45037</v>
      </c>
      <c r="T6" s="4" t="s">
        <v>34</v>
      </c>
      <c r="U6" s="4">
        <v>194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45021</v>
      </c>
      <c r="G7" s="6">
        <v>45022</v>
      </c>
      <c r="H7" s="4">
        <v>2</v>
      </c>
      <c r="I7" s="4">
        <v>1</v>
      </c>
      <c r="J7" s="4">
        <v>2</v>
      </c>
      <c r="K7" s="4" t="s">
        <v>30</v>
      </c>
      <c r="L7" s="4">
        <v>500</v>
      </c>
      <c r="M7" s="4">
        <v>500</v>
      </c>
      <c r="N7" s="4" t="s">
        <v>63</v>
      </c>
      <c r="O7" s="4" t="s">
        <v>32</v>
      </c>
      <c r="P7" s="4" t="s">
        <v>33</v>
      </c>
      <c r="Q7" s="4">
        <v>0</v>
      </c>
      <c r="R7" s="7">
        <v>45020</v>
      </c>
      <c r="S7" s="6">
        <v>45037</v>
      </c>
      <c r="T7" s="4" t="s">
        <v>34</v>
      </c>
      <c r="U7" s="4">
        <v>500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43</v>
      </c>
      <c r="B8" s="4" t="s">
        <v>26</v>
      </c>
      <c r="C8" s="4" t="s">
        <v>66</v>
      </c>
      <c r="D8" s="4" t="s">
        <v>44</v>
      </c>
      <c r="E8" s="4" t="s">
        <v>45</v>
      </c>
      <c r="F8" s="6">
        <v>45020</v>
      </c>
      <c r="G8" s="6">
        <v>45022</v>
      </c>
      <c r="H8" s="4">
        <v>1</v>
      </c>
      <c r="I8" s="4">
        <v>2</v>
      </c>
      <c r="J8" s="4">
        <v>2</v>
      </c>
      <c r="K8" s="4" t="s">
        <v>30</v>
      </c>
      <c r="L8" s="4">
        <v>-744</v>
      </c>
      <c r="M8" s="4">
        <v>-744</v>
      </c>
      <c r="N8" s="4" t="s">
        <v>46</v>
      </c>
      <c r="O8" s="4" t="s">
        <v>32</v>
      </c>
      <c r="P8" s="4" t="s">
        <v>33</v>
      </c>
      <c r="Q8" s="4">
        <v>0</v>
      </c>
      <c r="R8" s="7">
        <v>45013</v>
      </c>
      <c r="S8" s="6">
        <v>45037</v>
      </c>
      <c r="T8" s="4" t="s">
        <v>34</v>
      </c>
      <c r="U8" s="4">
        <v>-744</v>
      </c>
      <c r="V8" s="4">
        <v>0</v>
      </c>
      <c r="W8" s="4">
        <v>0</v>
      </c>
      <c r="X8" s="4" t="s">
        <v>47</v>
      </c>
      <c r="Y8" s="4" t="s">
        <v>48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45021</v>
      </c>
      <c r="G9" s="6">
        <v>45022</v>
      </c>
      <c r="H9" s="4">
        <v>1</v>
      </c>
      <c r="I9" s="4">
        <v>1</v>
      </c>
      <c r="J9" s="4">
        <v>1</v>
      </c>
      <c r="K9" s="4" t="s">
        <v>30</v>
      </c>
      <c r="L9" s="4">
        <v>389</v>
      </c>
      <c r="M9" s="4">
        <v>389</v>
      </c>
      <c r="N9" s="4" t="s">
        <v>70</v>
      </c>
      <c r="O9" s="4" t="s">
        <v>32</v>
      </c>
      <c r="P9" s="4" t="s">
        <v>33</v>
      </c>
      <c r="Q9" s="4">
        <v>0</v>
      </c>
      <c r="R9" s="7">
        <v>45021</v>
      </c>
      <c r="S9" s="6">
        <v>45037</v>
      </c>
      <c r="T9" s="4" t="s">
        <v>34</v>
      </c>
      <c r="U9" s="4">
        <v>389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45021</v>
      </c>
      <c r="G10" s="6">
        <v>45022</v>
      </c>
      <c r="H10" s="4">
        <v>1</v>
      </c>
      <c r="I10" s="4">
        <v>1</v>
      </c>
      <c r="J10" s="4">
        <v>1</v>
      </c>
      <c r="K10" s="4" t="s">
        <v>30</v>
      </c>
      <c r="L10" s="4">
        <v>572</v>
      </c>
      <c r="M10" s="4">
        <v>572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45021</v>
      </c>
      <c r="S10" s="6">
        <v>45037</v>
      </c>
      <c r="T10" s="4" t="s">
        <v>34</v>
      </c>
      <c r="U10" s="4">
        <v>572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56</v>
      </c>
      <c r="F11" s="6">
        <v>45021</v>
      </c>
      <c r="G11" s="6">
        <v>45022</v>
      </c>
      <c r="H11" s="4">
        <v>1</v>
      </c>
      <c r="I11" s="4">
        <v>1</v>
      </c>
      <c r="J11" s="4">
        <v>1</v>
      </c>
      <c r="K11" s="4" t="s">
        <v>30</v>
      </c>
      <c r="L11" s="4">
        <v>137</v>
      </c>
      <c r="M11" s="4">
        <v>137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45021</v>
      </c>
      <c r="S11" s="6">
        <v>45037</v>
      </c>
      <c r="T11" s="4" t="s">
        <v>34</v>
      </c>
      <c r="U11" s="4">
        <v>137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79</v>
      </c>
      <c r="B12" s="4" t="s">
        <v>26</v>
      </c>
      <c r="C12" s="4" t="s">
        <v>66</v>
      </c>
      <c r="D12" s="4" t="s">
        <v>80</v>
      </c>
      <c r="E12" s="4" t="s">
        <v>56</v>
      </c>
      <c r="F12" s="6">
        <v>45021</v>
      </c>
      <c r="G12" s="6">
        <v>45022</v>
      </c>
      <c r="H12" s="4">
        <v>1</v>
      </c>
      <c r="I12" s="4">
        <v>1</v>
      </c>
      <c r="J12" s="4">
        <v>1</v>
      </c>
      <c r="K12" s="4" t="s">
        <v>30</v>
      </c>
      <c r="L12" s="4">
        <v>-137</v>
      </c>
      <c r="M12" s="4">
        <v>-137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45021</v>
      </c>
      <c r="S12" s="6">
        <v>45037</v>
      </c>
      <c r="T12" s="4" t="s">
        <v>34</v>
      </c>
      <c r="U12" s="4">
        <v>-137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45021</v>
      </c>
      <c r="G13" s="6">
        <v>45022</v>
      </c>
      <c r="H13" s="4">
        <v>1</v>
      </c>
      <c r="I13" s="4">
        <v>1</v>
      </c>
      <c r="J13" s="4">
        <v>1</v>
      </c>
      <c r="K13" s="4" t="s">
        <v>30</v>
      </c>
      <c r="L13" s="4">
        <v>95</v>
      </c>
      <c r="M13" s="4">
        <v>95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45021</v>
      </c>
      <c r="S13" s="6">
        <v>45037</v>
      </c>
      <c r="T13" s="4" t="s">
        <v>34</v>
      </c>
      <c r="U13" s="4">
        <v>95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45021</v>
      </c>
      <c r="G14" s="6">
        <v>45022</v>
      </c>
      <c r="H14" s="4">
        <v>1</v>
      </c>
      <c r="I14" s="4">
        <v>1</v>
      </c>
      <c r="J14" s="4">
        <v>1</v>
      </c>
      <c r="K14" s="4" t="s">
        <v>30</v>
      </c>
      <c r="L14" s="4">
        <v>519</v>
      </c>
      <c r="M14" s="4">
        <v>519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45021</v>
      </c>
      <c r="S14" s="6">
        <v>45037</v>
      </c>
      <c r="T14" s="4" t="s">
        <v>34</v>
      </c>
      <c r="U14" s="4">
        <v>519</v>
      </c>
      <c r="V14" s="4">
        <v>0</v>
      </c>
      <c r="W14" s="4">
        <v>0</v>
      </c>
      <c r="X14" s="4" t="s">
        <v>94</v>
      </c>
      <c r="Y14" s="4" t="s">
        <v>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9" sqref="A19:A20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5">
        <v>999223314336278</v>
      </c>
      <c r="B2" s="6">
        <v>45021</v>
      </c>
      <c r="C2" s="6">
        <v>45022</v>
      </c>
      <c r="D2" s="4">
        <v>657</v>
      </c>
      <c r="E2" s="4" t="str">
        <f>VLOOKUP(A2,HOP!A:L,12,0)</f>
        <v>657.00</v>
      </c>
      <c r="F2" s="4" t="str">
        <f>VLOOKUP(A2,HOP!A:C,3,0)</f>
        <v>3165778</v>
      </c>
      <c r="G2" s="4">
        <f>D2-E2</f>
        <v>0</v>
      </c>
      <c r="H2" s="4" t="str">
        <f>$H$1&amp;F2</f>
        <v>，3165778</v>
      </c>
      <c r="I2" s="4" t="str">
        <f>VLOOKUP(A2,HOP!A:U,21,0)</f>
        <v>直连</v>
      </c>
    </row>
    <row r="3" s="4" customFormat="1" spans="1:9">
      <c r="A3" s="5">
        <v>999223377697808</v>
      </c>
      <c r="B3" s="6">
        <v>45021</v>
      </c>
      <c r="C3" s="6">
        <v>45022</v>
      </c>
      <c r="D3" s="4">
        <v>160</v>
      </c>
      <c r="E3" s="4" t="str">
        <f>VLOOKUP(A3,HOP!A:L,12,0)</f>
        <v>160.00</v>
      </c>
      <c r="F3" s="4" t="str">
        <f>VLOOKUP(A3,HOP!A:C,3,0)</f>
        <v>3176649</v>
      </c>
      <c r="G3" s="4">
        <f t="shared" ref="G3:G12" si="0">D3-E3</f>
        <v>0</v>
      </c>
      <c r="H3" s="4" t="str">
        <f t="shared" ref="H3:H12" si="1">$H$1&amp;F3</f>
        <v>，3176649</v>
      </c>
      <c r="I3" s="4" t="str">
        <f>VLOOKUP(A3,HOP!A:U,21,0)</f>
        <v>直连</v>
      </c>
    </row>
    <row r="4" s="4" customFormat="1" hidden="1" spans="1:9">
      <c r="A4" s="5">
        <v>999223378730460</v>
      </c>
      <c r="B4" s="6">
        <v>45020</v>
      </c>
      <c r="C4" s="6">
        <v>45022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999223446951942</v>
      </c>
      <c r="B5" s="6">
        <v>45020</v>
      </c>
      <c r="C5" s="6">
        <v>45022</v>
      </c>
      <c r="D5" s="4">
        <v>330</v>
      </c>
      <c r="E5" s="4" t="str">
        <f>VLOOKUP(A5,HOP!A:L,12,0)</f>
        <v>330.00</v>
      </c>
      <c r="F5" s="4" t="str">
        <f>VLOOKUP(A5,HOP!A:C,3,0)</f>
        <v>3190247</v>
      </c>
      <c r="G5" s="4">
        <f t="shared" si="0"/>
        <v>0</v>
      </c>
      <c r="H5" s="4" t="str">
        <f t="shared" si="1"/>
        <v>，3190247</v>
      </c>
      <c r="I5" s="4" t="str">
        <f>VLOOKUP(A5,HOP!A:U,21,0)</f>
        <v>直连</v>
      </c>
    </row>
    <row r="6" s="4" customFormat="1" spans="1:9">
      <c r="A6" s="5">
        <v>999223474229710</v>
      </c>
      <c r="B6" s="6">
        <v>45021</v>
      </c>
      <c r="C6" s="6">
        <v>45022</v>
      </c>
      <c r="D6" s="4">
        <v>194</v>
      </c>
      <c r="E6" s="4" t="str">
        <f>VLOOKUP(A6,HOP!A:L,12,0)</f>
        <v>194.00</v>
      </c>
      <c r="F6" s="4" t="str">
        <f>VLOOKUP(A6,HOP!A:C,3,0)</f>
        <v>3195557</v>
      </c>
      <c r="G6" s="4">
        <f t="shared" si="0"/>
        <v>0</v>
      </c>
      <c r="H6" s="4" t="str">
        <f t="shared" si="1"/>
        <v>，3195557</v>
      </c>
      <c r="I6" s="4" t="str">
        <f>VLOOKUP(A6,HOP!A:U,21,0)</f>
        <v>直连</v>
      </c>
    </row>
    <row r="7" s="4" customFormat="1" spans="1:9">
      <c r="A7" s="5">
        <v>999223482757920</v>
      </c>
      <c r="B7" s="6">
        <v>45021</v>
      </c>
      <c r="C7" s="6">
        <v>45022</v>
      </c>
      <c r="D7" s="4">
        <v>500</v>
      </c>
      <c r="E7" s="4" t="str">
        <f>VLOOKUP(A7,HOP!A:L,12,0)</f>
        <v>500.00</v>
      </c>
      <c r="F7" s="4" t="str">
        <f>VLOOKUP(A7,HOP!A:C,3,0)</f>
        <v>3197056</v>
      </c>
      <c r="G7" s="4">
        <f t="shared" si="0"/>
        <v>0</v>
      </c>
      <c r="H7" s="4" t="str">
        <f t="shared" si="1"/>
        <v>，3197056</v>
      </c>
      <c r="I7" s="4" t="str">
        <f>VLOOKUP(A7,HOP!A:U,21,0)</f>
        <v>直连</v>
      </c>
    </row>
    <row r="8" s="4" customFormat="1" spans="1:9">
      <c r="A8" s="5">
        <v>999223491147474</v>
      </c>
      <c r="B8" s="6">
        <v>45021</v>
      </c>
      <c r="C8" s="6">
        <v>45022</v>
      </c>
      <c r="D8" s="4">
        <v>389</v>
      </c>
      <c r="E8" s="4">
        <v>389</v>
      </c>
      <c r="F8" s="4">
        <v>3198875</v>
      </c>
      <c r="G8" s="4">
        <f t="shared" si="0"/>
        <v>0</v>
      </c>
      <c r="H8" s="4" t="str">
        <f t="shared" si="1"/>
        <v>，3198875</v>
      </c>
      <c r="I8" s="4" t="str">
        <f>VLOOKUP(A8,HOP!A:U,21,0)</f>
        <v>直采</v>
      </c>
    </row>
    <row r="9" s="4" customFormat="1" spans="1:9">
      <c r="A9" s="5">
        <v>999223497511858</v>
      </c>
      <c r="B9" s="6">
        <v>45021</v>
      </c>
      <c r="C9" s="6">
        <v>45022</v>
      </c>
      <c r="D9" s="4">
        <v>572</v>
      </c>
      <c r="E9" s="4" t="str">
        <f>VLOOKUP(A9,HOP!A:L,12,0)</f>
        <v>572.00</v>
      </c>
      <c r="F9" s="4" t="str">
        <f>VLOOKUP(A9,HOP!A:C,3,0)</f>
        <v>3199617</v>
      </c>
      <c r="G9" s="4">
        <f t="shared" si="0"/>
        <v>0</v>
      </c>
      <c r="H9" s="4" t="str">
        <f t="shared" si="1"/>
        <v>，3199617</v>
      </c>
      <c r="I9" s="4" t="str">
        <f>VLOOKUP(A9,HOP!A:U,21,0)</f>
        <v>直连</v>
      </c>
    </row>
    <row r="10" s="4" customFormat="1" hidden="1" spans="1:9">
      <c r="A10" s="5">
        <v>999223502348050</v>
      </c>
      <c r="B10" s="6">
        <v>45021</v>
      </c>
      <c r="C10" s="6">
        <v>45022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999223504684872</v>
      </c>
      <c r="B11" s="6">
        <v>45021</v>
      </c>
      <c r="C11" s="6">
        <v>45022</v>
      </c>
      <c r="D11" s="4">
        <v>95</v>
      </c>
      <c r="E11" s="4" t="str">
        <f>VLOOKUP(A11,HOP!A:L,12,0)</f>
        <v>95.00</v>
      </c>
      <c r="F11" s="4" t="str">
        <f>VLOOKUP(A11,HOP!A:C,3,0)</f>
        <v>3201148</v>
      </c>
      <c r="G11" s="4">
        <f t="shared" si="0"/>
        <v>0</v>
      </c>
      <c r="H11" s="4" t="str">
        <f t="shared" si="1"/>
        <v>，3201148</v>
      </c>
      <c r="I11" s="4" t="str">
        <f>VLOOKUP(A11,HOP!A:U,21,0)</f>
        <v>直连</v>
      </c>
    </row>
    <row r="12" s="4" customFormat="1" spans="1:9">
      <c r="A12" s="5">
        <v>999223504721098</v>
      </c>
      <c r="B12" s="6">
        <v>45021</v>
      </c>
      <c r="C12" s="6">
        <v>45022</v>
      </c>
      <c r="D12" s="4">
        <v>519</v>
      </c>
      <c r="E12" s="4" t="str">
        <f>VLOOKUP(A12,HOP!A:L,12,0)</f>
        <v>519.00</v>
      </c>
      <c r="F12" s="4" t="str">
        <f>VLOOKUP(A12,HOP!A:C,3,0)</f>
        <v>3201159</v>
      </c>
      <c r="G12" s="4">
        <f t="shared" si="0"/>
        <v>0</v>
      </c>
      <c r="H12" s="4" t="str">
        <f t="shared" si="1"/>
        <v>，3201159</v>
      </c>
      <c r="I12" s="4" t="str">
        <f>VLOOKUP(A12,HOP!A:U,21,0)</f>
        <v>直连</v>
      </c>
    </row>
    <row r="14" spans="4:4">
      <c r="D14" s="4">
        <f>SUM(D2:D13)</f>
        <v>3416</v>
      </c>
    </row>
    <row r="16" spans="4:4">
      <c r="D16" s="4" t="s">
        <v>97</v>
      </c>
    </row>
    <row r="19" spans="1:1">
      <c r="A19" s="4" t="s">
        <v>98</v>
      </c>
    </row>
    <row r="20" spans="1:1">
      <c r="A20" s="4" t="s">
        <v>99</v>
      </c>
    </row>
  </sheetData>
  <autoFilter ref="A1:X12">
    <filterColumn colId="3">
      <filters>
        <filter val="160"/>
        <filter val="330"/>
        <filter val="500"/>
        <filter val="572"/>
        <filter val="194"/>
        <filter val="95"/>
        <filter val="657"/>
        <filter val="389"/>
        <filter val="51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</row>
    <row r="2" s="1" customFormat="1" spans="1:22">
      <c r="A2" s="3">
        <v>999223504721098</v>
      </c>
      <c r="B2" s="1" t="s">
        <v>119</v>
      </c>
      <c r="C2" s="1" t="s">
        <v>120</v>
      </c>
      <c r="D2" s="1" t="s">
        <v>121</v>
      </c>
      <c r="E2" s="1" t="s">
        <v>93</v>
      </c>
      <c r="F2" s="1" t="s">
        <v>119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3">
        <v>999223504684872</v>
      </c>
      <c r="B3" s="1" t="s">
        <v>119</v>
      </c>
      <c r="C3" s="1" t="s">
        <v>135</v>
      </c>
      <c r="D3" s="1" t="s">
        <v>136</v>
      </c>
      <c r="E3" s="1" t="s">
        <v>87</v>
      </c>
      <c r="F3" s="1" t="s">
        <v>119</v>
      </c>
      <c r="G3" s="1" t="s">
        <v>122</v>
      </c>
      <c r="H3" s="1" t="s">
        <v>123</v>
      </c>
      <c r="I3" s="1" t="s">
        <v>137</v>
      </c>
      <c r="J3" s="1" t="s">
        <v>125</v>
      </c>
      <c r="K3" s="1" t="s">
        <v>137</v>
      </c>
      <c r="L3" s="1" t="s">
        <v>137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138</v>
      </c>
      <c r="S3" s="1" t="s">
        <v>131</v>
      </c>
      <c r="T3" s="1" t="s">
        <v>132</v>
      </c>
      <c r="U3" s="1" t="s">
        <v>133</v>
      </c>
      <c r="V3" s="1" t="s">
        <v>134</v>
      </c>
    </row>
    <row r="4" s="1" customFormat="1" spans="1:22">
      <c r="A4" s="3">
        <v>999223491147474</v>
      </c>
      <c r="B4" s="1" t="s">
        <v>119</v>
      </c>
      <c r="C4" s="1" t="s">
        <v>139</v>
      </c>
      <c r="D4" s="1" t="s">
        <v>140</v>
      </c>
      <c r="E4" s="1" t="s">
        <v>70</v>
      </c>
      <c r="F4" s="1" t="s">
        <v>119</v>
      </c>
      <c r="G4" s="1" t="s">
        <v>122</v>
      </c>
      <c r="H4" s="1" t="s">
        <v>123</v>
      </c>
      <c r="I4" s="1" t="s">
        <v>127</v>
      </c>
      <c r="J4" s="1" t="s">
        <v>125</v>
      </c>
      <c r="K4" s="1" t="s">
        <v>127</v>
      </c>
      <c r="L4" s="1" t="s">
        <v>127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141</v>
      </c>
      <c r="S4" s="1" t="s">
        <v>131</v>
      </c>
      <c r="T4" s="1" t="s">
        <v>132</v>
      </c>
      <c r="U4" s="1" t="s">
        <v>142</v>
      </c>
      <c r="V4" s="1" t="s">
        <v>134</v>
      </c>
    </row>
    <row r="5" s="1" customFormat="1" spans="1:22">
      <c r="A5" s="3">
        <v>999223497511858</v>
      </c>
      <c r="B5" s="1" t="s">
        <v>119</v>
      </c>
      <c r="C5" s="1" t="s">
        <v>143</v>
      </c>
      <c r="D5" s="1" t="s">
        <v>144</v>
      </c>
      <c r="E5" s="1" t="s">
        <v>76</v>
      </c>
      <c r="F5" s="1" t="s">
        <v>119</v>
      </c>
      <c r="G5" s="1" t="s">
        <v>122</v>
      </c>
      <c r="H5" s="1" t="s">
        <v>123</v>
      </c>
      <c r="I5" s="1" t="s">
        <v>145</v>
      </c>
      <c r="J5" s="1" t="s">
        <v>125</v>
      </c>
      <c r="K5" s="1" t="s">
        <v>145</v>
      </c>
      <c r="L5" s="1" t="s">
        <v>145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146</v>
      </c>
      <c r="S5" s="1" t="s">
        <v>131</v>
      </c>
      <c r="T5" s="1" t="s">
        <v>132</v>
      </c>
      <c r="U5" s="1" t="s">
        <v>133</v>
      </c>
      <c r="V5" s="1" t="s">
        <v>134</v>
      </c>
    </row>
    <row r="6" s="1" customFormat="1" spans="1:22">
      <c r="A6" s="3">
        <v>999223491147474</v>
      </c>
      <c r="B6" s="1" t="s">
        <v>119</v>
      </c>
      <c r="C6" s="1" t="s">
        <v>147</v>
      </c>
      <c r="D6" s="1" t="s">
        <v>140</v>
      </c>
      <c r="E6" s="1" t="s">
        <v>70</v>
      </c>
      <c r="F6" s="1" t="s">
        <v>119</v>
      </c>
      <c r="G6" s="1" t="s">
        <v>122</v>
      </c>
      <c r="H6" s="1" t="s">
        <v>123</v>
      </c>
      <c r="I6" s="1" t="s">
        <v>148</v>
      </c>
      <c r="J6" s="1" t="s">
        <v>125</v>
      </c>
      <c r="K6" s="1" t="s">
        <v>148</v>
      </c>
      <c r="L6" s="1" t="s">
        <v>148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149</v>
      </c>
      <c r="S6" s="1" t="s">
        <v>131</v>
      </c>
      <c r="T6" s="1" t="s">
        <v>132</v>
      </c>
      <c r="U6" s="1" t="s">
        <v>133</v>
      </c>
      <c r="V6" s="1" t="s">
        <v>134</v>
      </c>
    </row>
    <row r="7" s="1" customFormat="1" spans="1:22">
      <c r="A7" s="3">
        <v>999223482757920</v>
      </c>
      <c r="B7" s="1" t="s">
        <v>150</v>
      </c>
      <c r="C7" s="1" t="s">
        <v>151</v>
      </c>
      <c r="D7" s="1" t="s">
        <v>152</v>
      </c>
      <c r="E7" s="1" t="s">
        <v>63</v>
      </c>
      <c r="F7" s="1" t="s">
        <v>119</v>
      </c>
      <c r="G7" s="1" t="s">
        <v>122</v>
      </c>
      <c r="H7" s="1" t="s">
        <v>123</v>
      </c>
      <c r="I7" s="1" t="s">
        <v>153</v>
      </c>
      <c r="J7" s="1" t="s">
        <v>125</v>
      </c>
      <c r="K7" s="1" t="s">
        <v>153</v>
      </c>
      <c r="L7" s="1" t="s">
        <v>153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154</v>
      </c>
      <c r="S7" s="1" t="s">
        <v>131</v>
      </c>
      <c r="T7" s="1" t="s">
        <v>132</v>
      </c>
      <c r="U7" s="1" t="s">
        <v>133</v>
      </c>
      <c r="V7" s="1" t="s">
        <v>134</v>
      </c>
    </row>
    <row r="8" s="1" customFormat="1" spans="1:22">
      <c r="A8" s="3">
        <v>999223474229710</v>
      </c>
      <c r="B8" s="1" t="s">
        <v>155</v>
      </c>
      <c r="C8" s="1" t="s">
        <v>156</v>
      </c>
      <c r="D8" s="1" t="s">
        <v>157</v>
      </c>
      <c r="E8" s="1" t="s">
        <v>57</v>
      </c>
      <c r="F8" s="1" t="s">
        <v>119</v>
      </c>
      <c r="G8" s="1" t="s">
        <v>122</v>
      </c>
      <c r="H8" s="1" t="s">
        <v>123</v>
      </c>
      <c r="I8" s="1" t="s">
        <v>158</v>
      </c>
      <c r="J8" s="1" t="s">
        <v>125</v>
      </c>
      <c r="K8" s="1" t="s">
        <v>158</v>
      </c>
      <c r="L8" s="1" t="s">
        <v>158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129</v>
      </c>
      <c r="R8" s="1" t="s">
        <v>159</v>
      </c>
      <c r="S8" s="1" t="s">
        <v>131</v>
      </c>
      <c r="T8" s="1" t="s">
        <v>132</v>
      </c>
      <c r="U8" s="1" t="s">
        <v>133</v>
      </c>
      <c r="V8" s="1" t="s">
        <v>134</v>
      </c>
    </row>
    <row r="9" s="1" customFormat="1" spans="1:22">
      <c r="A9" s="3">
        <v>999223446951942</v>
      </c>
      <c r="B9" s="1" t="s">
        <v>160</v>
      </c>
      <c r="C9" s="1" t="s">
        <v>161</v>
      </c>
      <c r="D9" s="1" t="s">
        <v>162</v>
      </c>
      <c r="E9" s="1" t="s">
        <v>51</v>
      </c>
      <c r="F9" s="1" t="s">
        <v>150</v>
      </c>
      <c r="G9" s="1" t="s">
        <v>122</v>
      </c>
      <c r="H9" s="1" t="s">
        <v>123</v>
      </c>
      <c r="I9" s="1" t="s">
        <v>163</v>
      </c>
      <c r="J9" s="1" t="s">
        <v>125</v>
      </c>
      <c r="K9" s="1" t="s">
        <v>163</v>
      </c>
      <c r="L9" s="1" t="s">
        <v>163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164</v>
      </c>
      <c r="S9" s="1" t="s">
        <v>131</v>
      </c>
      <c r="T9" s="1" t="s">
        <v>132</v>
      </c>
      <c r="U9" s="1" t="s">
        <v>133</v>
      </c>
      <c r="V9" s="1" t="s">
        <v>134</v>
      </c>
    </row>
    <row r="10" s="1" customFormat="1" spans="1:22">
      <c r="A10" s="3">
        <v>999223377697808</v>
      </c>
      <c r="B10" s="1" t="s">
        <v>165</v>
      </c>
      <c r="C10" s="1" t="s">
        <v>166</v>
      </c>
      <c r="D10" s="1" t="s">
        <v>167</v>
      </c>
      <c r="E10" s="1" t="s">
        <v>40</v>
      </c>
      <c r="F10" s="1" t="s">
        <v>119</v>
      </c>
      <c r="G10" s="1" t="s">
        <v>122</v>
      </c>
      <c r="H10" s="1" t="s">
        <v>123</v>
      </c>
      <c r="I10" s="1" t="s">
        <v>168</v>
      </c>
      <c r="J10" s="1" t="s">
        <v>125</v>
      </c>
      <c r="K10" s="1" t="s">
        <v>168</v>
      </c>
      <c r="L10" s="1" t="s">
        <v>168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129</v>
      </c>
      <c r="R10" s="1" t="s">
        <v>169</v>
      </c>
      <c r="S10" s="1" t="s">
        <v>131</v>
      </c>
      <c r="T10" s="1" t="s">
        <v>132</v>
      </c>
      <c r="U10" s="1" t="s">
        <v>133</v>
      </c>
      <c r="V10" s="1" t="s">
        <v>134</v>
      </c>
    </row>
    <row r="11" s="1" customFormat="1" spans="1:22">
      <c r="A11" s="3">
        <v>999223314336278</v>
      </c>
      <c r="B11" s="1" t="s">
        <v>170</v>
      </c>
      <c r="C11" s="1" t="s">
        <v>171</v>
      </c>
      <c r="D11" s="1" t="s">
        <v>172</v>
      </c>
      <c r="E11" s="1" t="s">
        <v>173</v>
      </c>
      <c r="F11" s="1" t="s">
        <v>119</v>
      </c>
      <c r="G11" s="1" t="s">
        <v>122</v>
      </c>
      <c r="H11" s="1" t="s">
        <v>123</v>
      </c>
      <c r="I11" s="1" t="s">
        <v>174</v>
      </c>
      <c r="J11" s="1" t="s">
        <v>125</v>
      </c>
      <c r="K11" s="1" t="s">
        <v>174</v>
      </c>
      <c r="L11" s="1" t="s">
        <v>174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129</v>
      </c>
      <c r="R11" s="1" t="s">
        <v>175</v>
      </c>
      <c r="S11" s="1" t="s">
        <v>131</v>
      </c>
      <c r="T11" s="1" t="s">
        <v>132</v>
      </c>
      <c r="U11" s="1" t="s">
        <v>133</v>
      </c>
      <c r="V11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2023-04-21T01:36:07Z</dcterms:created>
  <dcterms:modified xsi:type="dcterms:W3CDTF">2023-04-21T01:56:09Z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165D71C210F440D293CC6A117A0125AB_12</vt:lpwstr>
  </property>
  <property fmtid="{D5CDD505-2E9C-101B-9397-08002B2CF9AE}" pid="3" name="KSOProductBuildVer">
    <vt:lpwstr>2052-11.1.0.14036</vt:lpwstr>
  </property>
</Properties>
</file>