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<sst xmlns="http://schemas.openxmlformats.org/spreadsheetml/2006/main" count="432" uniqueCount="207">
  <si>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</si>
  <si>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</si>
  <si>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</si>
  <si>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</si>
  <si>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</si>
  <si>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</si>
  <si>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</si>
  <si>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</si>
  <si>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</si>
  <si>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</si>
  <si>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</si>
  <si>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</si>
  <si>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</si>
  <si>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</si>
  <si>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</si>
  <si>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</si>
  <si>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</si>
  <si>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</si>
  <si>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</si>
  <si>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</si>
  <si>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</si>
  <si>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</si>
  <si>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</si>
  <si>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</si>
  <si>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</si>
  <si>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999222707507087	</t>
  </si>
  <si>
    <t>Ctrip</t>
  </si>
  <si>
    <t>正常</t>
  </si>
  <si>
    <t>[长滩岛]长滩岛球道和蓝水度假村(Fairways and Bluewater Boracay)(44688250)</t>
  </si>
  <si>
    <t>高级双人床房&lt;2人入住&gt;&lt;不退款&gt;&lt;早餐&gt;</t>
  </si>
  <si>
    <t>USD</t>
  </si>
  <si>
    <t>LOUCA/NICOLAS JOHN</t>
  </si>
  <si>
    <t>CA5326230421USD</t>
  </si>
  <si>
    <t>未提现</t>
  </si>
  <si>
    <t>携程开票</t>
  </si>
  <si>
    <t xml:space="preserve">3028699	</t>
  </si>
  <si>
    <t xml:space="preserve">RZ-1456444675	</t>
  </si>
  <si>
    <t xml:space="preserve">999222845576928	</t>
  </si>
  <si>
    <t>[曼谷]曼谷白金诺富特酒店 (政府卫生认证)(Novotel Bangkok Platinum Pratunam (SHA Plus+))(37205274)</t>
  </si>
  <si>
    <t>高级双床房&lt;2人入住&gt;&lt;不退款&gt;</t>
  </si>
  <si>
    <t>TAN/CHIEN MING,TAN/LIANG TIANG</t>
  </si>
  <si>
    <t xml:space="preserve">3051100	</t>
  </si>
  <si>
    <t xml:space="preserve">7272XDE520	</t>
  </si>
  <si>
    <t xml:space="preserve">999223461275316	</t>
  </si>
  <si>
    <t>[清迈]清迈安纳塔拉度假村(Anantara Chiang Mai Resort)(44800312)</t>
  </si>
  <si>
    <t>豪华江景房&lt;2人入住&gt;&lt;不退款&gt;&lt;早餐&gt;</t>
  </si>
  <si>
    <t>HAO/LI</t>
  </si>
  <si>
    <t xml:space="preserve">3192967	</t>
  </si>
  <si>
    <t xml:space="preserve">	</t>
  </si>
  <si>
    <t xml:space="preserve">999223547767603	</t>
  </si>
  <si>
    <t>[普吉岛]我的海滩度假酒店(My Beach Resort)(40721435)</t>
  </si>
  <si>
    <t>高级海滨房&lt;2人入住&gt;&lt;不退款&gt;</t>
  </si>
  <si>
    <t>treyatana-anan/lalida,treyatana-anan/lalida</t>
  </si>
  <si>
    <t xml:space="preserve">3208846	</t>
  </si>
  <si>
    <t xml:space="preserve">-1489570092	</t>
  </si>
  <si>
    <t xml:space="preserve">999223558076276	</t>
  </si>
  <si>
    <t>[巴黎]巴黎凯旋门拿破仑酒店(Hôtel Napoleon Paris)(44690086)</t>
  </si>
  <si>
    <t>高级房&lt;2人入住&gt;&lt;不退款&gt;</t>
  </si>
  <si>
    <t>BORRE/STEVEN J</t>
  </si>
  <si>
    <t xml:space="preserve">3210211	</t>
  </si>
  <si>
    <t xml:space="preserve">27006SE033109	</t>
  </si>
  <si>
    <t xml:space="preserve">999223653422395	</t>
  </si>
  <si>
    <t>[曼谷]隆齐格兰德中心点酒店(Grande Centre Point Hotel Ploenchit)(37207258)</t>
  </si>
  <si>
    <t>高级阳台特大床房&lt;2人入住&gt;&lt;不退款&gt;</t>
  </si>
  <si>
    <t>LIU/XU,Chen/Xiaoyuan</t>
  </si>
  <si>
    <t xml:space="preserve">3228944	</t>
  </si>
  <si>
    <t xml:space="preserve">206676	</t>
  </si>
  <si>
    <t xml:space="preserve">999223685772303	</t>
  </si>
  <si>
    <t>[吉隆坡]吉隆坡四季酒店(Four Seasons Hotel Kuala Lumpur)(40721593)</t>
  </si>
  <si>
    <t>尊贵公园景观房&lt;2人入住&gt;&lt;不退款&gt;</t>
  </si>
  <si>
    <t>YUSOFF/NURUL AIN NADIA</t>
  </si>
  <si>
    <t xml:space="preserve">3233827	</t>
  </si>
  <si>
    <t xml:space="preserve">999223691988599	</t>
  </si>
  <si>
    <t>[曼谷]曼谷拉差达瑞士酒店(Swissotel Bangkok Ratchada)(37217315)</t>
  </si>
  <si>
    <t>瑞士优选房&lt;2人入住&gt;&lt;不退款&gt;</t>
  </si>
  <si>
    <t>KIM/HYEON SEO</t>
  </si>
  <si>
    <t xml:space="preserve">3234706	</t>
  </si>
  <si>
    <t xml:space="preserve">2127259	</t>
  </si>
  <si>
    <t xml:space="preserve">999223695226445	</t>
  </si>
  <si>
    <t>泳池园景房&lt;2人入住&gt;&lt;不退款&gt;</t>
  </si>
  <si>
    <t>Ho/Wen Yan</t>
  </si>
  <si>
    <t xml:space="preserve">3235290	</t>
  </si>
  <si>
    <t xml:space="preserve">999223702145198	</t>
  </si>
  <si>
    <t>[普吉岛]普吉岛德瓦度假酒店(Dewa Phuket Resort &amp; Villas)(37205318)</t>
  </si>
  <si>
    <t>泳池别墅&lt;2人入住&gt;&lt;不退款&gt;</t>
  </si>
  <si>
    <t>TER HALLE/GERHARDUS A M</t>
  </si>
  <si>
    <t xml:space="preserve">3241515	</t>
  </si>
  <si>
    <t xml:space="preserve">-1494483410	</t>
  </si>
  <si>
    <t xml:space="preserve">999223702623760	</t>
  </si>
  <si>
    <t>[普吉岛]普吉岛奈阳海滩水疗度假村(Nai Yang Beach Resort and Spa)(39050450)</t>
  </si>
  <si>
    <t>热带豪华房&lt;2人入住&gt;&lt;不退款&gt;</t>
  </si>
  <si>
    <t>CHAROENCHEN/PORNPILAI,FONGMEK/SIRILAK</t>
  </si>
  <si>
    <t xml:space="preserve">3241625	</t>
  </si>
  <si>
    <t xml:space="preserve">-1494494347	</t>
  </si>
  <si>
    <t>,</t>
  </si>
  <si>
    <t>USD 3525</t>
  </si>
  <si>
    <t>A230421095420911</t>
  </si>
  <si>
    <t>A230421095641911</t>
  </si>
  <si>
    <t>USD / HKD 当前参考汇率: 7.84829</t>
  </si>
  <si>
    <t>总计：3525 USD/
27665.22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</si>
  <si>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</si>
  <si>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</si>
  <si>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</si>
  <si>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</si>
  <si>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</si>
  <si>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</si>
  <si>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</si>
  <si>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</si>
  <si>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</si>
  <si>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</si>
  <si>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</si>
  <si>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</si>
  <si>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</si>
  <si>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</si>
  <si>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</si>
  <si>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</si>
  <si>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</si>
  <si>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</si>
  <si>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</si>
  <si>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2023-04-17</t>
  </si>
  <si>
    <t>3241625</t>
  </si>
  <si>
    <t>普吉岛奈阳海滩水疗度假村(SHA Plus+)</t>
  </si>
  <si>
    <t>CHAROENCHEN PORNPILAI,FONGMEK SIRILAK</t>
  </si>
  <si>
    <t>2023-04-18</t>
  </si>
  <si>
    <t>退房日周结</t>
  </si>
  <si>
    <t>247.99</t>
  </si>
  <si>
    <t>36.00</t>
  </si>
  <si>
    <t>0</t>
  </si>
  <si>
    <t>0.00</t>
  </si>
  <si>
    <t>携程盛景国际直连</t>
  </si>
  <si>
    <t>01.010677</t>
  </si>
  <si>
    <t>2023-04-17 18:21:28</t>
  </si>
  <si>
    <t>否</t>
  </si>
  <si>
    <t>汇智国际旅游发展有限公司</t>
  </si>
  <si>
    <t>直连</t>
  </si>
  <si>
    <t>泰国</t>
  </si>
  <si>
    <t>3241515</t>
  </si>
  <si>
    <t>普吉岛德瓦酒店</t>
  </si>
  <si>
    <t>TER HALLE GERHARDUS A M</t>
  </si>
  <si>
    <t>1102.19</t>
  </si>
  <si>
    <t>160.00</t>
  </si>
  <si>
    <t>2023-04-17 17:42:13</t>
  </si>
  <si>
    <t>3235290</t>
  </si>
  <si>
    <t>吉隆坡四季酒店</t>
  </si>
  <si>
    <t>Ho Wen Yan</t>
  </si>
  <si>
    <t>1384.63</t>
  </si>
  <si>
    <t>201.00</t>
  </si>
  <si>
    <t>2023-04-17 10:27:14</t>
  </si>
  <si>
    <t>直采</t>
  </si>
  <si>
    <t>马来西亚</t>
  </si>
  <si>
    <t>2023-04-16</t>
  </si>
  <si>
    <t>3234706</t>
  </si>
  <si>
    <t>曼谷拉差达瑞士酒店 (SHA Extra Plus)</t>
  </si>
  <si>
    <t>KIM HYEON SEO</t>
  </si>
  <si>
    <t>661.32</t>
  </si>
  <si>
    <t>96.00</t>
  </si>
  <si>
    <t>2023-04-17 15:02:09</t>
  </si>
  <si>
    <t>3233827</t>
  </si>
  <si>
    <t>YUSOFF NURUL AIN NADIA</t>
  </si>
  <si>
    <t>1501.74</t>
  </si>
  <si>
    <t>218.00</t>
  </si>
  <si>
    <t>2023-04-16 17:00:05</t>
  </si>
  <si>
    <t>2023-04-14</t>
  </si>
  <si>
    <t>3228944</t>
  </si>
  <si>
    <t>曼谷奔齐中心大酒店</t>
  </si>
  <si>
    <t>LIU XU,Chen Xiaoyuan</t>
  </si>
  <si>
    <t>1129.48</t>
  </si>
  <si>
    <t>164.00</t>
  </si>
  <si>
    <t>2023-04-14 19:40:19</t>
  </si>
  <si>
    <t>2023-04-09</t>
  </si>
  <si>
    <t>3210211</t>
  </si>
  <si>
    <t>巴黎拿破仑酒店</t>
  </si>
  <si>
    <t>BORRE STEVEN J</t>
  </si>
  <si>
    <t>2023-04-15</t>
  </si>
  <si>
    <t>8367.83</t>
  </si>
  <si>
    <t>1215.00</t>
  </si>
  <si>
    <t>2023-04-09 01:47:30</t>
  </si>
  <si>
    <t>法国</t>
  </si>
  <si>
    <t>2023-04-08</t>
  </si>
  <si>
    <t>3208846</t>
  </si>
  <si>
    <t>普吉岛我的海滩酒店</t>
  </si>
  <si>
    <t>treyatana-anan lalida,treyatana-anan lalida</t>
  </si>
  <si>
    <t>1308.95</t>
  </si>
  <si>
    <t>190.00</t>
  </si>
  <si>
    <t>2023-04-08 15:11:06</t>
  </si>
  <si>
    <t>2023-04-02</t>
  </si>
  <si>
    <t>3192967</t>
  </si>
  <si>
    <t>清迈安纳塔拉度假酒店</t>
  </si>
  <si>
    <t>HAO LI</t>
  </si>
  <si>
    <t>3874.26</t>
  </si>
  <si>
    <t>562.00</t>
  </si>
  <si>
    <t>2023-04-02 22:50:01</t>
  </si>
  <si>
    <t>2023-02-21</t>
  </si>
  <si>
    <t>3051100</t>
  </si>
  <si>
    <t>曼谷白金诺富特酒店</t>
  </si>
  <si>
    <t>TAN CHIEN MING,TAN LIANG TIANG</t>
  </si>
  <si>
    <t>2630.87</t>
  </si>
  <si>
    <t>383.00</t>
  </si>
  <si>
    <t>2023-02-21 11:32:25</t>
  </si>
  <si>
    <t>2023-02-13</t>
  </si>
  <si>
    <t>3028699</t>
  </si>
  <si>
    <t>长滩岛航路与蓝海度假村</t>
  </si>
  <si>
    <t>LOUCA NICOLAS JOHN</t>
  </si>
  <si>
    <t>2048.40</t>
  </si>
  <si>
    <t>300.00</t>
  </si>
  <si>
    <t>2023-02-13 21:57:24</t>
  </si>
  <si>
    <t>菲律宾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</si>
</sst>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14</xdr:col>
      <xdr:colOff>236220</xdr:colOff>
      <xdr:row>46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26080"/>
          <a:ext cx="9387840" cy="461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A1:Y12"/>
    </sheetView>
  </sheetViews>
  <sheetFormatPr defaultColWidth="9" defaultRowHeight="14.4"/>
  <sheetData>
    <row r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45030</v>
      </c>
      <c r="G2" s="6">
        <v>45034</v>
      </c>
      <c r="H2" s="4">
        <v>1</v>
      </c>
      <c r="I2" s="4">
        <v>4</v>
      </c>
      <c r="J2" s="4">
        <v>4</v>
      </c>
      <c r="K2" s="4" t="s">
        <v>30</v>
      </c>
      <c r="L2" s="4">
        <v>300</v>
      </c>
      <c r="M2" s="4">
        <v>300</v>
      </c>
      <c r="N2" s="4" t="s">
        <v>31</v>
      </c>
      <c r="O2" s="4" t="s">
        <v>32</v>
      </c>
      <c r="P2" s="4" t="s">
        <v>33</v>
      </c>
      <c r="Q2" s="4">
        <v>0</v>
      </c>
      <c r="R2" s="8">
        <v>44970</v>
      </c>
      <c r="S2" s="6">
        <v>45037</v>
      </c>
      <c r="T2" s="4" t="s">
        <v>34</v>
      </c>
      <c r="U2" s="4">
        <v>300</v>
      </c>
      <c r="V2" s="4">
        <v>0</v>
      </c>
      <c r="W2" s="4">
        <v>0</v>
      </c>
      <c r="X2" s="4" t="s">
        <v>35</v>
      </c>
      <c r="Y2" s="4" t="s">
        <v>36</v>
      </c>
    </row>
    <row r="3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45031</v>
      </c>
      <c r="G3" s="6">
        <v>45034</v>
      </c>
      <c r="H3" s="4">
        <v>1</v>
      </c>
      <c r="I3" s="4">
        <v>3</v>
      </c>
      <c r="J3" s="4">
        <v>3</v>
      </c>
      <c r="K3" s="4" t="s">
        <v>30</v>
      </c>
      <c r="L3" s="4">
        <v>383</v>
      </c>
      <c r="M3" s="4">
        <v>383</v>
      </c>
      <c r="N3" s="4" t="s">
        <v>40</v>
      </c>
      <c r="O3" s="4" t="s">
        <v>32</v>
      </c>
      <c r="P3" s="4" t="s">
        <v>33</v>
      </c>
      <c r="Q3" s="4">
        <v>0</v>
      </c>
      <c r="R3" s="8">
        <v>44978</v>
      </c>
      <c r="S3" s="6">
        <v>45037</v>
      </c>
      <c r="T3" s="4" t="s">
        <v>34</v>
      </c>
      <c r="U3" s="4">
        <v>383</v>
      </c>
      <c r="V3" s="4">
        <v>0</v>
      </c>
      <c r="W3" s="4">
        <v>0</v>
      </c>
      <c r="X3" s="4" t="s">
        <v>41</v>
      </c>
      <c r="Y3" s="4" t="s">
        <v>42</v>
      </c>
    </row>
    <row r="4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45032</v>
      </c>
      <c r="G4" s="6">
        <v>45034</v>
      </c>
      <c r="H4" s="4">
        <v>1</v>
      </c>
      <c r="I4" s="4">
        <v>2</v>
      </c>
      <c r="J4" s="4">
        <v>2</v>
      </c>
      <c r="K4" s="4" t="s">
        <v>30</v>
      </c>
      <c r="L4" s="4">
        <v>562</v>
      </c>
      <c r="M4" s="4">
        <v>562</v>
      </c>
      <c r="N4" s="4" t="s">
        <v>46</v>
      </c>
      <c r="O4" s="4" t="s">
        <v>32</v>
      </c>
      <c r="P4" s="4" t="s">
        <v>33</v>
      </c>
      <c r="Q4" s="4">
        <v>0</v>
      </c>
      <c r="R4" s="8">
        <v>45018</v>
      </c>
      <c r="S4" s="6">
        <v>45037</v>
      </c>
      <c r="T4" s="4" t="s">
        <v>34</v>
      </c>
      <c r="U4" s="4">
        <v>562</v>
      </c>
      <c r="V4" s="4">
        <v>0</v>
      </c>
      <c r="W4" s="4">
        <v>0</v>
      </c>
      <c r="X4" s="4" t="s">
        <v>47</v>
      </c>
      <c r="Y4" s="4" t="s">
        <v>48</v>
      </c>
    </row>
    <row r="5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45033</v>
      </c>
      <c r="G5" s="6">
        <v>45034</v>
      </c>
      <c r="H5" s="4">
        <v>1</v>
      </c>
      <c r="I5" s="4">
        <v>1</v>
      </c>
      <c r="J5" s="4">
        <v>1</v>
      </c>
      <c r="K5" s="4" t="s">
        <v>30</v>
      </c>
      <c r="L5" s="4">
        <v>190</v>
      </c>
      <c r="M5" s="4">
        <v>190</v>
      </c>
      <c r="N5" s="4" t="s">
        <v>52</v>
      </c>
      <c r="O5" s="4" t="s">
        <v>32</v>
      </c>
      <c r="P5" s="4" t="s">
        <v>33</v>
      </c>
      <c r="Q5" s="4">
        <v>0</v>
      </c>
      <c r="R5" s="8">
        <v>45024</v>
      </c>
      <c r="S5" s="6">
        <v>45037</v>
      </c>
      <c r="T5" s="4" t="s">
        <v>34</v>
      </c>
      <c r="U5" s="4">
        <v>190</v>
      </c>
      <c r="V5" s="4">
        <v>0</v>
      </c>
      <c r="W5" s="4">
        <v>0</v>
      </c>
      <c r="X5" s="4" t="s">
        <v>53</v>
      </c>
      <c r="Y5" s="4" t="s">
        <v>54</v>
      </c>
    </row>
    <row r="6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45031</v>
      </c>
      <c r="G6" s="6">
        <v>45034</v>
      </c>
      <c r="H6" s="4">
        <v>1</v>
      </c>
      <c r="I6" s="4">
        <v>3</v>
      </c>
      <c r="J6" s="4">
        <v>3</v>
      </c>
      <c r="K6" s="4" t="s">
        <v>30</v>
      </c>
      <c r="L6" s="4">
        <v>1215</v>
      </c>
      <c r="M6" s="4">
        <v>1215</v>
      </c>
      <c r="N6" s="4" t="s">
        <v>58</v>
      </c>
      <c r="O6" s="4" t="s">
        <v>32</v>
      </c>
      <c r="P6" s="4" t="s">
        <v>33</v>
      </c>
      <c r="Q6" s="4">
        <v>0</v>
      </c>
      <c r="R6" s="8">
        <v>45025</v>
      </c>
      <c r="S6" s="6">
        <v>45037</v>
      </c>
      <c r="T6" s="4" t="s">
        <v>34</v>
      </c>
      <c r="U6" s="4">
        <v>1215</v>
      </c>
      <c r="V6" s="4">
        <v>0</v>
      </c>
      <c r="W6" s="4">
        <v>0</v>
      </c>
      <c r="X6" s="4" t="s">
        <v>59</v>
      </c>
      <c r="Y6" s="4" t="s">
        <v>60</v>
      </c>
    </row>
    <row r="7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45033</v>
      </c>
      <c r="G7" s="6">
        <v>45034</v>
      </c>
      <c r="H7" s="4">
        <v>2</v>
      </c>
      <c r="I7" s="4">
        <v>1</v>
      </c>
      <c r="J7" s="4">
        <v>2</v>
      </c>
      <c r="K7" s="4" t="s">
        <v>30</v>
      </c>
      <c r="L7" s="4">
        <v>164</v>
      </c>
      <c r="M7" s="4">
        <v>164</v>
      </c>
      <c r="N7" s="4" t="s">
        <v>64</v>
      </c>
      <c r="O7" s="4" t="s">
        <v>32</v>
      </c>
      <c r="P7" s="4" t="s">
        <v>33</v>
      </c>
      <c r="Q7" s="4">
        <v>0</v>
      </c>
      <c r="R7" s="8">
        <v>45030</v>
      </c>
      <c r="S7" s="6">
        <v>45037</v>
      </c>
      <c r="T7" s="4" t="s">
        <v>34</v>
      </c>
      <c r="U7" s="4">
        <v>164</v>
      </c>
      <c r="V7" s="4">
        <v>0</v>
      </c>
      <c r="W7" s="4">
        <v>0</v>
      </c>
      <c r="X7" s="4" t="s">
        <v>65</v>
      </c>
      <c r="Y7" s="4" t="s">
        <v>66</v>
      </c>
    </row>
    <row r="8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45033</v>
      </c>
      <c r="G8" s="6">
        <v>45034</v>
      </c>
      <c r="H8" s="4">
        <v>1</v>
      </c>
      <c r="I8" s="4">
        <v>1</v>
      </c>
      <c r="J8" s="4">
        <v>1</v>
      </c>
      <c r="K8" s="4" t="s">
        <v>30</v>
      </c>
      <c r="L8" s="4">
        <v>218</v>
      </c>
      <c r="M8" s="4">
        <v>218</v>
      </c>
      <c r="N8" s="4" t="s">
        <v>70</v>
      </c>
      <c r="O8" s="4" t="s">
        <v>32</v>
      </c>
      <c r="P8" s="4" t="s">
        <v>33</v>
      </c>
      <c r="Q8" s="4">
        <v>0</v>
      </c>
      <c r="R8" s="8">
        <v>45032</v>
      </c>
      <c r="S8" s="6">
        <v>45037</v>
      </c>
      <c r="T8" s="4" t="s">
        <v>34</v>
      </c>
      <c r="U8" s="4">
        <v>218</v>
      </c>
      <c r="V8" s="4">
        <v>0</v>
      </c>
      <c r="W8" s="4">
        <v>0</v>
      </c>
      <c r="X8" s="4" t="s">
        <v>71</v>
      </c>
      <c r="Y8" s="4" t="s">
        <v>48</v>
      </c>
    </row>
    <row r="9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45033</v>
      </c>
      <c r="G9" s="6">
        <v>45034</v>
      </c>
      <c r="H9" s="4">
        <v>1</v>
      </c>
      <c r="I9" s="4">
        <v>1</v>
      </c>
      <c r="J9" s="4">
        <v>1</v>
      </c>
      <c r="K9" s="4" t="s">
        <v>30</v>
      </c>
      <c r="L9" s="4">
        <v>96</v>
      </c>
      <c r="M9" s="4">
        <v>96</v>
      </c>
      <c r="N9" s="4" t="s">
        <v>75</v>
      </c>
      <c r="O9" s="4" t="s">
        <v>32</v>
      </c>
      <c r="P9" s="4" t="s">
        <v>33</v>
      </c>
      <c r="Q9" s="4">
        <v>0</v>
      </c>
      <c r="R9" s="8">
        <v>45032</v>
      </c>
      <c r="S9" s="6">
        <v>45037</v>
      </c>
      <c r="T9" s="4" t="s">
        <v>34</v>
      </c>
      <c r="U9" s="4">
        <v>96</v>
      </c>
      <c r="V9" s="4">
        <v>0</v>
      </c>
      <c r="W9" s="4">
        <v>0</v>
      </c>
      <c r="X9" s="4" t="s">
        <v>76</v>
      </c>
      <c r="Y9" s="4" t="s">
        <v>77</v>
      </c>
    </row>
    <row r="10" spans="1:25">
      <c r="A10" s="4" t="s">
        <v>78</v>
      </c>
      <c r="B10" s="4" t="s">
        <v>26</v>
      </c>
      <c r="C10" s="4" t="s">
        <v>27</v>
      </c>
      <c r="D10" s="4" t="s">
        <v>68</v>
      </c>
      <c r="E10" s="4" t="s">
        <v>79</v>
      </c>
      <c r="F10" s="6">
        <v>45033</v>
      </c>
      <c r="G10" s="6">
        <v>45034</v>
      </c>
      <c r="H10" s="4">
        <v>1</v>
      </c>
      <c r="I10" s="4">
        <v>1</v>
      </c>
      <c r="J10" s="4">
        <v>1</v>
      </c>
      <c r="K10" s="4" t="s">
        <v>30</v>
      </c>
      <c r="L10" s="4">
        <v>201</v>
      </c>
      <c r="M10" s="4">
        <v>201</v>
      </c>
      <c r="N10" s="4" t="s">
        <v>80</v>
      </c>
      <c r="O10" s="4" t="s">
        <v>32</v>
      </c>
      <c r="P10" s="4" t="s">
        <v>33</v>
      </c>
      <c r="Q10" s="4">
        <v>0</v>
      </c>
      <c r="R10" s="8">
        <v>45033</v>
      </c>
      <c r="S10" s="6">
        <v>45037</v>
      </c>
      <c r="T10" s="4" t="s">
        <v>34</v>
      </c>
      <c r="U10" s="4">
        <v>201</v>
      </c>
      <c r="V10" s="4">
        <v>0</v>
      </c>
      <c r="W10" s="4">
        <v>0</v>
      </c>
      <c r="X10" s="4" t="s">
        <v>81</v>
      </c>
      <c r="Y10" s="4" t="s">
        <v>48</v>
      </c>
    </row>
    <row r="1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45033</v>
      </c>
      <c r="G11" s="6">
        <v>45034</v>
      </c>
      <c r="H11" s="4">
        <v>1</v>
      </c>
      <c r="I11" s="4">
        <v>1</v>
      </c>
      <c r="J11" s="4">
        <v>1</v>
      </c>
      <c r="K11" s="4" t="s">
        <v>30</v>
      </c>
      <c r="L11" s="4">
        <v>160</v>
      </c>
      <c r="M11" s="4">
        <v>160</v>
      </c>
      <c r="N11" s="4" t="s">
        <v>85</v>
      </c>
      <c r="O11" s="4" t="s">
        <v>32</v>
      </c>
      <c r="P11" s="4" t="s">
        <v>33</v>
      </c>
      <c r="Q11" s="4">
        <v>0</v>
      </c>
      <c r="R11" s="8">
        <v>45033</v>
      </c>
      <c r="S11" s="6">
        <v>45037</v>
      </c>
      <c r="T11" s="4" t="s">
        <v>34</v>
      </c>
      <c r="U11" s="4">
        <v>160</v>
      </c>
      <c r="V11" s="4">
        <v>0</v>
      </c>
      <c r="W11" s="4">
        <v>0</v>
      </c>
      <c r="X11" s="4" t="s">
        <v>86</v>
      </c>
      <c r="Y11" s="4" t="s">
        <v>87</v>
      </c>
    </row>
    <row r="12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45033</v>
      </c>
      <c r="G12" s="6">
        <v>45034</v>
      </c>
      <c r="H12" s="4">
        <v>1</v>
      </c>
      <c r="I12" s="4">
        <v>1</v>
      </c>
      <c r="J12" s="4">
        <v>1</v>
      </c>
      <c r="K12" s="4" t="s">
        <v>30</v>
      </c>
      <c r="L12" s="4">
        <v>36</v>
      </c>
      <c r="M12" s="4">
        <v>36</v>
      </c>
      <c r="N12" s="4" t="s">
        <v>91</v>
      </c>
      <c r="O12" s="4" t="s">
        <v>32</v>
      </c>
      <c r="P12" s="4" t="s">
        <v>33</v>
      </c>
      <c r="Q12" s="4">
        <v>0</v>
      </c>
      <c r="R12" s="8">
        <v>45033</v>
      </c>
      <c r="S12" s="6">
        <v>45037</v>
      </c>
      <c r="T12" s="4" t="s">
        <v>34</v>
      </c>
      <c r="U12" s="4">
        <v>36</v>
      </c>
      <c r="V12" s="4">
        <v>0</v>
      </c>
      <c r="W12" s="4">
        <v>0</v>
      </c>
      <c r="X12" s="4" t="s">
        <v>92</v>
      </c>
      <c r="Y12" s="4" t="s">
        <v>93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A17" sqref="A17:C20"/>
    </sheetView>
  </sheetViews>
  <sheetFormatPr defaultColWidth="9" defaultRowHeight="14.4"/>
  <cols>
    <col min="1" max="1" width="12.8888888888889"/>
    <col min="3" max="4" width="10.7777777777778"/>
  </cols>
  <sheetData>
    <row r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t="s">
        <v>94</v>
      </c>
    </row>
    <row r="2" spans="1:10">
      <c r="A2" s="5">
        <v>999222707507087</v>
      </c>
      <c r="B2" s="4" t="s">
        <v>27</v>
      </c>
      <c r="C2" s="6">
        <v>45030</v>
      </c>
      <c r="D2" s="6">
        <v>45034</v>
      </c>
      <c r="E2" s="4">
        <v>300</v>
      </c>
      <c r="F2" t="str">
        <f>VLOOKUP(A2,HOP!A:L,12,0)</f>
        <v>300.00</v>
      </c>
      <c r="G2" t="str">
        <f>VLOOKUP(A2,HOP!A:C,3,0)</f>
        <v>3028699</v>
      </c>
      <c r="H2">
        <f>E2-F2</f>
        <v>0</v>
      </c>
      <c r="I2" t="str">
        <f>$I$1&amp;G2</f>
        <v>,3028699</v>
      </c>
      <c r="J2" t="str">
        <f>VLOOKUP(A2,HOP!A:U,21,0)</f>
        <v>直连</v>
      </c>
    </row>
    <row r="3" spans="1:10">
      <c r="A3" s="5">
        <v>999222845576928</v>
      </c>
      <c r="B3" s="4" t="s">
        <v>27</v>
      </c>
      <c r="C3" s="6">
        <v>45031</v>
      </c>
      <c r="D3" s="6">
        <v>45034</v>
      </c>
      <c r="E3" s="4">
        <v>383</v>
      </c>
      <c r="F3" t="str">
        <f>VLOOKUP(A3,HOP!A:L,12,0)</f>
        <v>383.00</v>
      </c>
      <c r="G3" t="str">
        <f>VLOOKUP(A3,HOP!A:C,3,0)</f>
        <v>3051100</v>
      </c>
      <c r="H3">
        <f t="shared" ref="H3:H12" si="0">E3-F3</f>
        <v>0</v>
      </c>
      <c r="I3" t="str">
        <f t="shared" ref="I3:I12" si="1">$I$1&amp;G3</f>
        <v>,3051100</v>
      </c>
      <c r="J3" t="str">
        <f>VLOOKUP(A3,HOP!A:U,21,0)</f>
        <v>直连</v>
      </c>
    </row>
    <row r="4" hidden="1" spans="1:10">
      <c r="A4" s="5">
        <v>999223461275316</v>
      </c>
      <c r="B4" s="4" t="s">
        <v>27</v>
      </c>
      <c r="C4" s="6">
        <v>45032</v>
      </c>
      <c r="D4" s="6">
        <v>45034</v>
      </c>
      <c r="E4" s="4">
        <v>562</v>
      </c>
      <c r="F4" t="str">
        <f>VLOOKUP(A4,HOP!A:L,12,0)</f>
        <v>562.00</v>
      </c>
      <c r="G4" t="str">
        <f>VLOOKUP(A4,HOP!A:C,3,0)</f>
        <v>3192967</v>
      </c>
      <c r="H4">
        <f t="shared" si="0"/>
        <v>0</v>
      </c>
      <c r="I4" t="str">
        <f t="shared" si="1"/>
        <v>,3192967</v>
      </c>
      <c r="J4" t="str">
        <f>VLOOKUP(A4,HOP!A:U,21,0)</f>
        <v>直采</v>
      </c>
    </row>
    <row r="5" spans="1:10">
      <c r="A5" s="5">
        <v>999223547767603</v>
      </c>
      <c r="B5" s="4" t="s">
        <v>27</v>
      </c>
      <c r="C5" s="6">
        <v>45033</v>
      </c>
      <c r="D5" s="6">
        <v>45034</v>
      </c>
      <c r="E5" s="4">
        <v>190</v>
      </c>
      <c r="F5" t="str">
        <f>VLOOKUP(A5,HOP!A:L,12,0)</f>
        <v>190.00</v>
      </c>
      <c r="G5" t="str">
        <f>VLOOKUP(A5,HOP!A:C,3,0)</f>
        <v>3208846</v>
      </c>
      <c r="H5">
        <f t="shared" si="0"/>
        <v>0</v>
      </c>
      <c r="I5" t="str">
        <f t="shared" si="1"/>
        <v>,3208846</v>
      </c>
      <c r="J5" t="str">
        <f>VLOOKUP(A5,HOP!A:U,21,0)</f>
        <v>直连</v>
      </c>
    </row>
    <row r="6" spans="1:10">
      <c r="A6" s="5">
        <v>999223558076276</v>
      </c>
      <c r="B6" s="4" t="s">
        <v>27</v>
      </c>
      <c r="C6" s="6">
        <v>45031</v>
      </c>
      <c r="D6" s="6">
        <v>45034</v>
      </c>
      <c r="E6" s="4">
        <v>1215</v>
      </c>
      <c r="F6" t="str">
        <f>VLOOKUP(A6,HOP!A:L,12,0)</f>
        <v>1215.00</v>
      </c>
      <c r="G6" t="str">
        <f>VLOOKUP(A6,HOP!A:C,3,0)</f>
        <v>3210211</v>
      </c>
      <c r="H6">
        <f t="shared" si="0"/>
        <v>0</v>
      </c>
      <c r="I6" t="str">
        <f t="shared" si="1"/>
        <v>,3210211</v>
      </c>
      <c r="J6" t="str">
        <f>VLOOKUP(A6,HOP!A:U,21,0)</f>
        <v>直连</v>
      </c>
    </row>
    <row r="7" hidden="1" spans="1:10">
      <c r="A7" s="5">
        <v>999223653422395</v>
      </c>
      <c r="B7" s="4" t="s">
        <v>27</v>
      </c>
      <c r="C7" s="6">
        <v>45033</v>
      </c>
      <c r="D7" s="6">
        <v>45034</v>
      </c>
      <c r="E7" s="4">
        <v>164</v>
      </c>
      <c r="F7" t="str">
        <f>VLOOKUP(A7,HOP!A:L,12,0)</f>
        <v>164.00</v>
      </c>
      <c r="G7" t="str">
        <f>VLOOKUP(A7,HOP!A:C,3,0)</f>
        <v>3228944</v>
      </c>
      <c r="H7">
        <f t="shared" si="0"/>
        <v>0</v>
      </c>
      <c r="I7" t="str">
        <f t="shared" si="1"/>
        <v>,3228944</v>
      </c>
      <c r="J7" t="str">
        <f>VLOOKUP(A7,HOP!A:U,21,0)</f>
        <v>直采</v>
      </c>
    </row>
    <row r="8" hidden="1" spans="1:10">
      <c r="A8" s="5">
        <v>999223685772303</v>
      </c>
      <c r="B8" s="4" t="s">
        <v>27</v>
      </c>
      <c r="C8" s="6">
        <v>45033</v>
      </c>
      <c r="D8" s="6">
        <v>45034</v>
      </c>
      <c r="E8" s="4">
        <v>218</v>
      </c>
      <c r="F8" t="str">
        <f>VLOOKUP(A8,HOP!A:L,12,0)</f>
        <v>218.00</v>
      </c>
      <c r="G8" t="str">
        <f>VLOOKUP(A8,HOP!A:C,3,0)</f>
        <v>3233827</v>
      </c>
      <c r="H8">
        <f t="shared" si="0"/>
        <v>0</v>
      </c>
      <c r="I8" t="str">
        <f t="shared" si="1"/>
        <v>,3233827</v>
      </c>
      <c r="J8" t="str">
        <f>VLOOKUP(A8,HOP!A:U,21,0)</f>
        <v>直采</v>
      </c>
    </row>
    <row r="9" hidden="1" spans="1:10">
      <c r="A9" s="5">
        <v>999223691988599</v>
      </c>
      <c r="B9" s="4" t="s">
        <v>27</v>
      </c>
      <c r="C9" s="6">
        <v>45033</v>
      </c>
      <c r="D9" s="6">
        <v>45034</v>
      </c>
      <c r="E9" s="4">
        <v>96</v>
      </c>
      <c r="F9" t="str">
        <f>VLOOKUP(A9,HOP!A:L,12,0)</f>
        <v>96.00</v>
      </c>
      <c r="G9" t="str">
        <f>VLOOKUP(A9,HOP!A:C,3,0)</f>
        <v>3234706</v>
      </c>
      <c r="H9">
        <f t="shared" si="0"/>
        <v>0</v>
      </c>
      <c r="I9" t="str">
        <f t="shared" si="1"/>
        <v>,3234706</v>
      </c>
      <c r="J9" t="str">
        <f>VLOOKUP(A9,HOP!A:U,21,0)</f>
        <v>直采</v>
      </c>
    </row>
    <row r="10" hidden="1" spans="1:10">
      <c r="A10" s="5">
        <v>999223695226445</v>
      </c>
      <c r="B10" s="4" t="s">
        <v>27</v>
      </c>
      <c r="C10" s="6">
        <v>45033</v>
      </c>
      <c r="D10" s="6">
        <v>45034</v>
      </c>
      <c r="E10" s="4">
        <v>201</v>
      </c>
      <c r="F10" t="str">
        <f>VLOOKUP(A10,HOP!A:L,12,0)</f>
        <v>201.00</v>
      </c>
      <c r="G10" t="str">
        <f>VLOOKUP(A10,HOP!A:C,3,0)</f>
        <v>3235290</v>
      </c>
      <c r="H10">
        <f t="shared" si="0"/>
        <v>0</v>
      </c>
      <c r="I10" t="str">
        <f t="shared" si="1"/>
        <v>,3235290</v>
      </c>
      <c r="J10" t="str">
        <f>VLOOKUP(A10,HOP!A:U,21,0)</f>
        <v>直采</v>
      </c>
    </row>
    <row r="11" spans="1:10">
      <c r="A11" s="5">
        <v>999223702145198</v>
      </c>
      <c r="B11" s="4" t="s">
        <v>27</v>
      </c>
      <c r="C11" s="6">
        <v>45033</v>
      </c>
      <c r="D11" s="6">
        <v>45034</v>
      </c>
      <c r="E11" s="4">
        <v>160</v>
      </c>
      <c r="F11" t="str">
        <f>VLOOKUP(A11,HOP!A:L,12,0)</f>
        <v>160.00</v>
      </c>
      <c r="G11" t="str">
        <f>VLOOKUP(A11,HOP!A:C,3,0)</f>
        <v>3241515</v>
      </c>
      <c r="H11">
        <f t="shared" si="0"/>
        <v>0</v>
      </c>
      <c r="I11" t="str">
        <f t="shared" si="1"/>
        <v>,3241515</v>
      </c>
      <c r="J11" t="str">
        <f>VLOOKUP(A11,HOP!A:U,21,0)</f>
        <v>直连</v>
      </c>
    </row>
    <row r="12" spans="1:10">
      <c r="A12" s="5">
        <v>999223702623760</v>
      </c>
      <c r="B12" s="4" t="s">
        <v>27</v>
      </c>
      <c r="C12" s="6">
        <v>45033</v>
      </c>
      <c r="D12" s="6">
        <v>45034</v>
      </c>
      <c r="E12" s="4">
        <v>36</v>
      </c>
      <c r="F12" t="str">
        <f>VLOOKUP(A12,HOP!A:L,12,0)</f>
        <v>36.00</v>
      </c>
      <c r="G12" t="str">
        <f>VLOOKUP(A12,HOP!A:C,3,0)</f>
        <v>3241625</v>
      </c>
      <c r="H12">
        <f t="shared" si="0"/>
        <v>0</v>
      </c>
      <c r="I12" t="str">
        <f t="shared" si="1"/>
        <v>,3241625</v>
      </c>
      <c r="J12" t="str">
        <f>VLOOKUP(A12,HOP!A:U,21,0)</f>
        <v>直连</v>
      </c>
    </row>
    <row r="14" spans="5:5">
      <c r="E14">
        <f>SUM(E2:E13)</f>
        <v>3525</v>
      </c>
    </row>
    <row r="15" spans="5:5">
      <c r="E15" t="s">
        <v>95</v>
      </c>
    </row>
    <row r="17" spans="1:3">
      <c r="A17" t="s">
        <v>96</v>
      </c>
      <c r="B17">
        <v>1241</v>
      </c>
      <c r="C17">
        <v>9739.73</v>
      </c>
    </row>
    <row r="18" spans="1:3">
      <c r="A18" t="s">
        <v>97</v>
      </c>
      <c r="B18">
        <v>2284</v>
      </c>
      <c r="C18">
        <v>17925.49</v>
      </c>
    </row>
    <row r="19" spans="1:3">
      <c r="A19" t="s">
        <v>98</v>
      </c>
      <c r="B19">
        <f>SUBTOTAL(9,B17:B18)</f>
        <v>3525</v>
      </c>
      <c r="C19">
        <f>SUBTOTAL(9,C17:C18)</f>
        <v>27665.22</v>
      </c>
    </row>
    <row r="20" spans="1:1">
      <c r="A20" s="7" t="s">
        <v>99</v>
      </c>
    </row>
  </sheetData>
  <autoFilter ref="A1:X12">
    <filterColumn colId="9">
      <filters>
        <filter val="直连"/>
      </filters>
    </filterColumn>
    <extLst/>
  </autoFilter>
  <conditionalFormatting sqref="A2:A12">
    <cfRule type="duplicateValues" dxfId="0" priority="3"/>
  </conditionalFormatting>
  <conditionalFormatting sqref="A1 A13:A20 A22:A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E21" sqref="E21"/>
    </sheetView>
  </sheetViews>
  <sheetFormatPr defaultColWidth="9" defaultRowHeight="14.4"/>
  <cols>
    <col min="1" max="1" width="12.8888888888889"/>
  </cols>
  <sheetData>
    <row r="1" spans="1:22">
      <c r="A1" s="1" t="s">
        <v>100</v>
      </c>
      <c r="B1" s="1" t="s">
        <v>101</v>
      </c>
      <c r="C1" s="1" t="s">
        <v>102</v>
      </c>
      <c r="D1" s="1" t="s">
        <v>103</v>
      </c>
      <c r="E1" s="1" t="s">
        <v>13</v>
      </c>
      <c r="F1" s="1" t="s">
        <v>5</v>
      </c>
      <c r="G1" s="1" t="s">
        <v>6</v>
      </c>
      <c r="H1" s="1" t="s">
        <v>104</v>
      </c>
      <c r="I1" s="1" t="s">
        <v>105</v>
      </c>
      <c r="J1" s="1" t="s">
        <v>106</v>
      </c>
      <c r="K1" s="1" t="s">
        <v>107</v>
      </c>
      <c r="L1" s="1" t="s">
        <v>108</v>
      </c>
      <c r="M1" s="1" t="s">
        <v>109</v>
      </c>
      <c r="N1" s="1" t="s">
        <v>110</v>
      </c>
      <c r="O1" s="1" t="s">
        <v>111</v>
      </c>
      <c r="P1" s="1" t="s">
        <v>112</v>
      </c>
      <c r="Q1" s="1" t="s">
        <v>113</v>
      </c>
      <c r="R1" s="1" t="s">
        <v>114</v>
      </c>
      <c r="S1" s="1" t="s">
        <v>115</v>
      </c>
      <c r="T1" s="1" t="s">
        <v>116</v>
      </c>
      <c r="U1" s="1" t="s">
        <v>117</v>
      </c>
      <c r="V1" s="1" t="s">
        <v>118</v>
      </c>
    </row>
    <row r="2" spans="1:22">
      <c r="A2" s="2">
        <v>999223702623760</v>
      </c>
      <c r="B2" s="3" t="s">
        <v>119</v>
      </c>
      <c r="C2" s="3" t="s">
        <v>120</v>
      </c>
      <c r="D2" s="3" t="s">
        <v>121</v>
      </c>
      <c r="E2" s="3" t="s">
        <v>122</v>
      </c>
      <c r="F2" s="3" t="s">
        <v>119</v>
      </c>
      <c r="G2" s="3" t="s">
        <v>123</v>
      </c>
      <c r="H2" s="3" t="s">
        <v>124</v>
      </c>
      <c r="I2" s="3" t="s">
        <v>125</v>
      </c>
      <c r="J2" s="3" t="s">
        <v>30</v>
      </c>
      <c r="K2" s="3" t="s">
        <v>126</v>
      </c>
      <c r="L2" s="3" t="s">
        <v>126</v>
      </c>
      <c r="M2" s="3" t="s">
        <v>127</v>
      </c>
      <c r="N2" s="3" t="s">
        <v>127</v>
      </c>
      <c r="O2" s="3" t="s">
        <v>128</v>
      </c>
      <c r="P2" s="3" t="s">
        <v>129</v>
      </c>
      <c r="Q2" s="3" t="s">
        <v>130</v>
      </c>
      <c r="R2" s="3" t="s">
        <v>131</v>
      </c>
      <c r="S2" s="3" t="s">
        <v>132</v>
      </c>
      <c r="T2" s="3" t="s">
        <v>133</v>
      </c>
      <c r="U2" s="3" t="s">
        <v>134</v>
      </c>
      <c r="V2" s="3" t="s">
        <v>135</v>
      </c>
    </row>
    <row r="3" spans="1:22">
      <c r="A3" s="2">
        <v>999223702145198</v>
      </c>
      <c r="B3" s="3" t="s">
        <v>119</v>
      </c>
      <c r="C3" s="3" t="s">
        <v>136</v>
      </c>
      <c r="D3" s="3" t="s">
        <v>137</v>
      </c>
      <c r="E3" s="3" t="s">
        <v>138</v>
      </c>
      <c r="F3" s="3" t="s">
        <v>119</v>
      </c>
      <c r="G3" s="3" t="s">
        <v>123</v>
      </c>
      <c r="H3" s="3" t="s">
        <v>124</v>
      </c>
      <c r="I3" s="3" t="s">
        <v>139</v>
      </c>
      <c r="J3" s="3" t="s">
        <v>30</v>
      </c>
      <c r="K3" s="3" t="s">
        <v>140</v>
      </c>
      <c r="L3" s="3" t="s">
        <v>140</v>
      </c>
      <c r="M3" s="3" t="s">
        <v>127</v>
      </c>
      <c r="N3" s="3" t="s">
        <v>127</v>
      </c>
      <c r="O3" s="3" t="s">
        <v>128</v>
      </c>
      <c r="P3" s="3" t="s">
        <v>129</v>
      </c>
      <c r="Q3" s="3" t="s">
        <v>130</v>
      </c>
      <c r="R3" s="3" t="s">
        <v>141</v>
      </c>
      <c r="S3" s="3" t="s">
        <v>132</v>
      </c>
      <c r="T3" s="3" t="s">
        <v>133</v>
      </c>
      <c r="U3" s="3" t="s">
        <v>134</v>
      </c>
      <c r="V3" s="3" t="s">
        <v>135</v>
      </c>
    </row>
    <row r="4" spans="1:22">
      <c r="A4" s="2">
        <v>999223695226445</v>
      </c>
      <c r="B4" s="3" t="s">
        <v>119</v>
      </c>
      <c r="C4" s="3" t="s">
        <v>142</v>
      </c>
      <c r="D4" s="3" t="s">
        <v>143</v>
      </c>
      <c r="E4" s="3" t="s">
        <v>144</v>
      </c>
      <c r="F4" s="3" t="s">
        <v>119</v>
      </c>
      <c r="G4" s="3" t="s">
        <v>123</v>
      </c>
      <c r="H4" s="3" t="s">
        <v>124</v>
      </c>
      <c r="I4" s="3" t="s">
        <v>145</v>
      </c>
      <c r="J4" s="3" t="s">
        <v>30</v>
      </c>
      <c r="K4" s="3" t="s">
        <v>146</v>
      </c>
      <c r="L4" s="3" t="s">
        <v>146</v>
      </c>
      <c r="M4" s="3" t="s">
        <v>127</v>
      </c>
      <c r="N4" s="3" t="s">
        <v>127</v>
      </c>
      <c r="O4" s="3" t="s">
        <v>128</v>
      </c>
      <c r="P4" s="3" t="s">
        <v>129</v>
      </c>
      <c r="Q4" s="3" t="s">
        <v>130</v>
      </c>
      <c r="R4" s="3" t="s">
        <v>147</v>
      </c>
      <c r="S4" s="3" t="s">
        <v>132</v>
      </c>
      <c r="T4" s="3" t="s">
        <v>133</v>
      </c>
      <c r="U4" s="3" t="s">
        <v>148</v>
      </c>
      <c r="V4" s="3" t="s">
        <v>149</v>
      </c>
    </row>
    <row r="5" spans="1:22">
      <c r="A5" s="2">
        <v>999223691988599</v>
      </c>
      <c r="B5" s="3" t="s">
        <v>150</v>
      </c>
      <c r="C5" s="3" t="s">
        <v>151</v>
      </c>
      <c r="D5" s="3" t="s">
        <v>152</v>
      </c>
      <c r="E5" s="3" t="s">
        <v>153</v>
      </c>
      <c r="F5" s="3" t="s">
        <v>119</v>
      </c>
      <c r="G5" s="3" t="s">
        <v>123</v>
      </c>
      <c r="H5" s="3" t="s">
        <v>124</v>
      </c>
      <c r="I5" s="3" t="s">
        <v>154</v>
      </c>
      <c r="J5" s="3" t="s">
        <v>30</v>
      </c>
      <c r="K5" s="3" t="s">
        <v>155</v>
      </c>
      <c r="L5" s="3" t="s">
        <v>155</v>
      </c>
      <c r="M5" s="3" t="s">
        <v>127</v>
      </c>
      <c r="N5" s="3" t="s">
        <v>127</v>
      </c>
      <c r="O5" s="3" t="s">
        <v>128</v>
      </c>
      <c r="P5" s="3" t="s">
        <v>129</v>
      </c>
      <c r="Q5" s="3" t="s">
        <v>130</v>
      </c>
      <c r="R5" s="3" t="s">
        <v>156</v>
      </c>
      <c r="S5" s="3" t="s">
        <v>132</v>
      </c>
      <c r="T5" s="3" t="s">
        <v>133</v>
      </c>
      <c r="U5" s="3" t="s">
        <v>148</v>
      </c>
      <c r="V5" s="3" t="s">
        <v>135</v>
      </c>
    </row>
    <row r="6" spans="1:22">
      <c r="A6" s="2">
        <v>999223685772303</v>
      </c>
      <c r="B6" s="3" t="s">
        <v>150</v>
      </c>
      <c r="C6" s="3" t="s">
        <v>157</v>
      </c>
      <c r="D6" s="3" t="s">
        <v>143</v>
      </c>
      <c r="E6" s="3" t="s">
        <v>158</v>
      </c>
      <c r="F6" s="3" t="s">
        <v>119</v>
      </c>
      <c r="G6" s="3" t="s">
        <v>123</v>
      </c>
      <c r="H6" s="3" t="s">
        <v>124</v>
      </c>
      <c r="I6" s="3" t="s">
        <v>159</v>
      </c>
      <c r="J6" s="3" t="s">
        <v>30</v>
      </c>
      <c r="K6" s="3" t="s">
        <v>160</v>
      </c>
      <c r="L6" s="3" t="s">
        <v>160</v>
      </c>
      <c r="M6" s="3" t="s">
        <v>127</v>
      </c>
      <c r="N6" s="3" t="s">
        <v>127</v>
      </c>
      <c r="O6" s="3" t="s">
        <v>128</v>
      </c>
      <c r="P6" s="3" t="s">
        <v>129</v>
      </c>
      <c r="Q6" s="3" t="s">
        <v>130</v>
      </c>
      <c r="R6" s="3" t="s">
        <v>161</v>
      </c>
      <c r="S6" s="3" t="s">
        <v>132</v>
      </c>
      <c r="T6" s="3" t="s">
        <v>133</v>
      </c>
      <c r="U6" s="3" t="s">
        <v>148</v>
      </c>
      <c r="V6" s="3" t="s">
        <v>149</v>
      </c>
    </row>
    <row r="7" spans="1:22">
      <c r="A7" s="2">
        <v>999223653422395</v>
      </c>
      <c r="B7" s="3" t="s">
        <v>162</v>
      </c>
      <c r="C7" s="3" t="s">
        <v>163</v>
      </c>
      <c r="D7" s="3" t="s">
        <v>164</v>
      </c>
      <c r="E7" s="3" t="s">
        <v>165</v>
      </c>
      <c r="F7" s="3" t="s">
        <v>119</v>
      </c>
      <c r="G7" s="3" t="s">
        <v>123</v>
      </c>
      <c r="H7" s="3" t="s">
        <v>124</v>
      </c>
      <c r="I7" s="3" t="s">
        <v>166</v>
      </c>
      <c r="J7" s="3" t="s">
        <v>30</v>
      </c>
      <c r="K7" s="3" t="s">
        <v>167</v>
      </c>
      <c r="L7" s="3" t="s">
        <v>167</v>
      </c>
      <c r="M7" s="3" t="s">
        <v>127</v>
      </c>
      <c r="N7" s="3" t="s">
        <v>127</v>
      </c>
      <c r="O7" s="3" t="s">
        <v>128</v>
      </c>
      <c r="P7" s="3" t="s">
        <v>129</v>
      </c>
      <c r="Q7" s="3" t="s">
        <v>130</v>
      </c>
      <c r="R7" s="3" t="s">
        <v>168</v>
      </c>
      <c r="S7" s="3" t="s">
        <v>132</v>
      </c>
      <c r="T7" s="3" t="s">
        <v>133</v>
      </c>
      <c r="U7" s="3" t="s">
        <v>148</v>
      </c>
      <c r="V7" s="3" t="s">
        <v>135</v>
      </c>
    </row>
    <row r="8" spans="1:22">
      <c r="A8" s="2">
        <v>999223558076276</v>
      </c>
      <c r="B8" s="3" t="s">
        <v>169</v>
      </c>
      <c r="C8" s="3" t="s">
        <v>170</v>
      </c>
      <c r="D8" s="3" t="s">
        <v>171</v>
      </c>
      <c r="E8" s="3" t="s">
        <v>172</v>
      </c>
      <c r="F8" s="3" t="s">
        <v>173</v>
      </c>
      <c r="G8" s="3" t="s">
        <v>123</v>
      </c>
      <c r="H8" s="3" t="s">
        <v>124</v>
      </c>
      <c r="I8" s="3" t="s">
        <v>174</v>
      </c>
      <c r="J8" s="3" t="s">
        <v>30</v>
      </c>
      <c r="K8" s="3" t="s">
        <v>175</v>
      </c>
      <c r="L8" s="3" t="s">
        <v>175</v>
      </c>
      <c r="M8" s="3" t="s">
        <v>127</v>
      </c>
      <c r="N8" s="3" t="s">
        <v>127</v>
      </c>
      <c r="O8" s="3" t="s">
        <v>128</v>
      </c>
      <c r="P8" s="3" t="s">
        <v>129</v>
      </c>
      <c r="Q8" s="3" t="s">
        <v>130</v>
      </c>
      <c r="R8" s="3" t="s">
        <v>176</v>
      </c>
      <c r="S8" s="3" t="s">
        <v>132</v>
      </c>
      <c r="T8" s="3" t="s">
        <v>133</v>
      </c>
      <c r="U8" s="3" t="s">
        <v>134</v>
      </c>
      <c r="V8" s="3" t="s">
        <v>177</v>
      </c>
    </row>
    <row r="9" spans="1:22">
      <c r="A9" s="2">
        <v>999223547767603</v>
      </c>
      <c r="B9" s="3" t="s">
        <v>178</v>
      </c>
      <c r="C9" s="3" t="s">
        <v>179</v>
      </c>
      <c r="D9" s="3" t="s">
        <v>180</v>
      </c>
      <c r="E9" s="3" t="s">
        <v>181</v>
      </c>
      <c r="F9" s="3" t="s">
        <v>119</v>
      </c>
      <c r="G9" s="3" t="s">
        <v>123</v>
      </c>
      <c r="H9" s="3" t="s">
        <v>124</v>
      </c>
      <c r="I9" s="3" t="s">
        <v>182</v>
      </c>
      <c r="J9" s="3" t="s">
        <v>30</v>
      </c>
      <c r="K9" s="3" t="s">
        <v>183</v>
      </c>
      <c r="L9" s="3" t="s">
        <v>183</v>
      </c>
      <c r="M9" s="3" t="s">
        <v>127</v>
      </c>
      <c r="N9" s="3" t="s">
        <v>127</v>
      </c>
      <c r="O9" s="3" t="s">
        <v>128</v>
      </c>
      <c r="P9" s="3" t="s">
        <v>129</v>
      </c>
      <c r="Q9" s="3" t="s">
        <v>130</v>
      </c>
      <c r="R9" s="3" t="s">
        <v>184</v>
      </c>
      <c r="S9" s="3" t="s">
        <v>132</v>
      </c>
      <c r="T9" s="3" t="s">
        <v>133</v>
      </c>
      <c r="U9" s="3" t="s">
        <v>134</v>
      </c>
      <c r="V9" s="3" t="s">
        <v>135</v>
      </c>
    </row>
    <row r="10" spans="1:22">
      <c r="A10" s="2">
        <v>999223461275316</v>
      </c>
      <c r="B10" s="3" t="s">
        <v>185</v>
      </c>
      <c r="C10" s="3" t="s">
        <v>186</v>
      </c>
      <c r="D10" s="3" t="s">
        <v>187</v>
      </c>
      <c r="E10" s="3" t="s">
        <v>188</v>
      </c>
      <c r="F10" s="3" t="s">
        <v>150</v>
      </c>
      <c r="G10" s="3" t="s">
        <v>123</v>
      </c>
      <c r="H10" s="3" t="s">
        <v>124</v>
      </c>
      <c r="I10" s="3" t="s">
        <v>189</v>
      </c>
      <c r="J10" s="3" t="s">
        <v>30</v>
      </c>
      <c r="K10" s="3" t="s">
        <v>190</v>
      </c>
      <c r="L10" s="3" t="s">
        <v>190</v>
      </c>
      <c r="M10" s="3" t="s">
        <v>127</v>
      </c>
      <c r="N10" s="3" t="s">
        <v>127</v>
      </c>
      <c r="O10" s="3" t="s">
        <v>128</v>
      </c>
      <c r="P10" s="3" t="s">
        <v>129</v>
      </c>
      <c r="Q10" s="3" t="s">
        <v>130</v>
      </c>
      <c r="R10" s="3" t="s">
        <v>191</v>
      </c>
      <c r="S10" s="3" t="s">
        <v>132</v>
      </c>
      <c r="T10" s="3" t="s">
        <v>133</v>
      </c>
      <c r="U10" s="3" t="s">
        <v>148</v>
      </c>
      <c r="V10" s="3" t="s">
        <v>135</v>
      </c>
    </row>
    <row r="11" spans="1:22">
      <c r="A11" s="2">
        <v>999222845576928</v>
      </c>
      <c r="B11" s="3" t="s">
        <v>192</v>
      </c>
      <c r="C11" s="3" t="s">
        <v>193</v>
      </c>
      <c r="D11" s="3" t="s">
        <v>194</v>
      </c>
      <c r="E11" s="3" t="s">
        <v>195</v>
      </c>
      <c r="F11" s="3" t="s">
        <v>173</v>
      </c>
      <c r="G11" s="3" t="s">
        <v>123</v>
      </c>
      <c r="H11" s="3" t="s">
        <v>124</v>
      </c>
      <c r="I11" s="3" t="s">
        <v>196</v>
      </c>
      <c r="J11" s="3" t="s">
        <v>30</v>
      </c>
      <c r="K11" s="3" t="s">
        <v>197</v>
      </c>
      <c r="L11" s="3" t="s">
        <v>197</v>
      </c>
      <c r="M11" s="3" t="s">
        <v>127</v>
      </c>
      <c r="N11" s="3" t="s">
        <v>127</v>
      </c>
      <c r="O11" s="3" t="s">
        <v>128</v>
      </c>
      <c r="P11" s="3" t="s">
        <v>129</v>
      </c>
      <c r="Q11" s="3" t="s">
        <v>130</v>
      </c>
      <c r="R11" s="3" t="s">
        <v>198</v>
      </c>
      <c r="S11" s="3" t="s">
        <v>132</v>
      </c>
      <c r="T11" s="3" t="s">
        <v>133</v>
      </c>
      <c r="U11" s="3" t="s">
        <v>134</v>
      </c>
      <c r="V11" s="3" t="s">
        <v>135</v>
      </c>
    </row>
    <row r="12" spans="1:22">
      <c r="A12" s="2">
        <v>999222707507087</v>
      </c>
      <c r="B12" s="3" t="s">
        <v>199</v>
      </c>
      <c r="C12" s="3" t="s">
        <v>200</v>
      </c>
      <c r="D12" s="3" t="s">
        <v>201</v>
      </c>
      <c r="E12" s="3" t="s">
        <v>202</v>
      </c>
      <c r="F12" s="3" t="s">
        <v>162</v>
      </c>
      <c r="G12" s="3" t="s">
        <v>123</v>
      </c>
      <c r="H12" s="3" t="s">
        <v>124</v>
      </c>
      <c r="I12" s="3" t="s">
        <v>203</v>
      </c>
      <c r="J12" s="3" t="s">
        <v>30</v>
      </c>
      <c r="K12" s="3" t="s">
        <v>204</v>
      </c>
      <c r="L12" s="3" t="s">
        <v>204</v>
      </c>
      <c r="M12" s="3" t="s">
        <v>127</v>
      </c>
      <c r="N12" s="3" t="s">
        <v>127</v>
      </c>
      <c r="O12" s="3" t="s">
        <v>128</v>
      </c>
      <c r="P12" s="3" t="s">
        <v>129</v>
      </c>
      <c r="Q12" s="3" t="s">
        <v>130</v>
      </c>
      <c r="R12" s="3" t="s">
        <v>205</v>
      </c>
      <c r="S12" s="3" t="s">
        <v>132</v>
      </c>
      <c r="T12" s="3" t="s">
        <v>133</v>
      </c>
      <c r="U12" s="3" t="s">
        <v>134</v>
      </c>
      <c r="V12" s="3" t="s">
        <v>206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2023-04-21T01:44:19Z</dcterms:created>
  <dcterms:modified xsi:type="dcterms:W3CDTF">2023-04-21T01:56:52Z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9457ABC2006E4ED8A5AD7ADEE4145A2D_12</vt:lpwstr>
  </property>
</Properties>
</file>