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对账!$A$1:$AF$4</definedName>
  </definedNames>
  <calcPr calcId="144525"/>
</workbook>
</file>

<file path=xl/sharedStrings.xml><?xml version="1.0" encoding="utf-8"?>
<sst xmlns="http://schemas.openxmlformats.org/spreadsheetml/2006/main" count="346" uniqueCount="150">
  <si>
    <t>去哪儿网酒店预付对账单</t>
  </si>
  <si>
    <t>供应商名称：</t>
  </si>
  <si>
    <t>汇趣住</t>
  </si>
  <si>
    <t>结算周期：</t>
  </si>
  <si>
    <t>2023-04-21至2023-04-22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</si>
  <si>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</si>
  <si>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</si>
  <si>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</si>
  <si>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</si>
  <si>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</si>
  <si>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</si>
  <si>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</si>
  <si>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</si>
  <si>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</si>
  <si>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</si>
  <si>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</si>
  <si>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</si>
  <si>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</si>
  <si>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</si>
  <si>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</si>
  <si>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¥2,077.00</t>
  </si>
  <si>
    <t>¥273.00</t>
  </si>
  <si>
    <t>¥1,804.00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</si>
  <si>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</si>
  <si>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</si>
  <si>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</si>
  <si>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</si>
  <si>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</si>
  <si>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</si>
  <si>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</si>
  <si>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</si>
  <si>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</si>
  <si>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</si>
  <si>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</si>
  <si>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</si>
  <si>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</si>
  <si>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</si>
  <si>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</si>
  <si>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</si>
  <si>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</si>
  <si>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</si>
  <si>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</si>
  <si>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</si>
  <si>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</si>
  <si>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</si>
  <si>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</si>
  <si>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</si>
  <si>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</si>
  <si>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</si>
  <si>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</si>
  <si>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</si>
  <si>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</si>
  <si>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</si>
  <si>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</si>
  <si>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</si>
  <si>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</si>
  <si>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</si>
  <si>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</si>
  <si>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</si>
  <si>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</si>
  <si>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</si>
  <si>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</si>
  <si>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</si>
  <si>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</si>
  <si>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</si>
  <si>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</si>
  <si>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</si>
  <si>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</si>
  <si>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</si>
  <si>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</si>
  <si>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103338380310</t>
  </si>
  <si>
    <t>酒店预付</t>
  </si>
  <si>
    <t>否</t>
  </si>
  <si>
    <t>普通</t>
  </si>
  <si>
    <t>384570030</t>
  </si>
  <si>
    <t>汉庭酒店(大连开发区万达广场店)</t>
  </si>
  <si>
    <t>1639468</t>
  </si>
  <si>
    <t>朱树海</t>
  </si>
  <si>
    <t>2023-04-20</t>
  </si>
  <si>
    <t>2023-04-22</t>
  </si>
  <si>
    <t>¥524.00</t>
  </si>
  <si>
    <t>¥70.00</t>
  </si>
  <si>
    <t>¥454.00</t>
  </si>
  <si>
    <t>大床房</t>
  </si>
  <si>
    <t>WEBSITE</t>
  </si>
  <si>
    <t>103339415284</t>
  </si>
  <si>
    <t>381806184</t>
  </si>
  <si>
    <t>厦门马哥孛罗东方大酒店</t>
  </si>
  <si>
    <t>张海明</t>
  </si>
  <si>
    <t>2023-04-21</t>
  </si>
  <si>
    <t>¥702.00</t>
  </si>
  <si>
    <t>¥92.00</t>
  </si>
  <si>
    <t>¥610.00</t>
  </si>
  <si>
    <t>豪华城景双床房</t>
  </si>
  <si>
    <t>103339837796</t>
  </si>
  <si>
    <t>342314393</t>
  </si>
  <si>
    <t>北京天伦松鹤大饭店</t>
  </si>
  <si>
    <t>刘亚平</t>
  </si>
  <si>
    <t>¥851.00</t>
  </si>
  <si>
    <t>¥111.00</t>
  </si>
  <si>
    <t>¥740.00</t>
  </si>
  <si>
    <t>尊贵豪华间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</si>
  <si>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</si>
  <si>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</si>
  <si>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</si>
  <si>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</si>
  <si>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</si>
  <si>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</si>
  <si>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</si>
  <si>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</si>
  <si>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</si>
  <si>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</si>
  <si>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</si>
  <si>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A230423094618911</t>
  </si>
  <si>
    <r>
      <t>总计：</t>
    </r>
    <r>
      <rPr>
        <sz val="10"/>
        <rFont val="Arial"/>
        <charset val="134"/>
      </rPr>
      <t>1804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</si>
  <si>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</si>
  <si>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</si>
  <si>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</si>
  <si>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</si>
  <si>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</si>
  <si>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</si>
  <si>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</si>
  <si>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</si>
  <si>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</si>
  <si>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</si>
  <si>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</si>
  <si>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</si>
  <si>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</si>
  <si>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</si>
  <si>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</si>
  <si>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</si>
  <si>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</si>
  <si>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</si>
  <si>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3264376</t>
  </si>
  <si>
    <t>--</t>
  </si>
  <si>
    <t>740.00</t>
  </si>
  <si>
    <t>RMB</t>
  </si>
  <si>
    <t>0</t>
  </si>
  <si>
    <t>0.00</t>
  </si>
  <si>
    <t>汇趣住国内直连</t>
  </si>
  <si>
    <t>01.011247</t>
  </si>
  <si>
    <t>2023-04-21 07:37:40</t>
  </si>
  <si>
    <t>直连</t>
  </si>
  <si>
    <t>中国</t>
  </si>
  <si>
    <t>3261456</t>
  </si>
  <si>
    <t>454.00</t>
  </si>
  <si>
    <t>2023-04-20 16:52:29</t>
  </si>
  <si>
    <t>3264513</t>
  </si>
  <si>
    <t>610.00</t>
  </si>
  <si>
    <t>2023-04-21 08:43:47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</si>
</sst>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0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7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7" t="s">
        <v>19</v>
      </c>
      <c r="K5" s="7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7" t="s">
        <v>19</v>
      </c>
      <c r="K8" s="7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workbookViewId="0">
      <selection activeCell="A1" sqref="$A1:$XFD4"/>
    </sheetView>
  </sheetViews>
  <sheetFormatPr defaultColWidth="9.13888888888889" defaultRowHeight="13.2" outlineLevelRow="4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3" t="s">
        <v>41</v>
      </c>
      <c r="B1" s="3" t="s">
        <v>42</v>
      </c>
      <c r="C1" s="3" t="s">
        <v>24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9" t="s">
        <v>61</v>
      </c>
      <c r="Y1" s="9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4" t="s">
        <v>70</v>
      </c>
      <c r="B2" s="4"/>
      <c r="C2" s="4" t="s">
        <v>71</v>
      </c>
      <c r="D2" s="4" t="s">
        <v>72</v>
      </c>
      <c r="E2" s="4" t="s">
        <v>73</v>
      </c>
      <c r="F2" s="4" t="s">
        <v>72</v>
      </c>
      <c r="G2" s="4" t="s">
        <v>74</v>
      </c>
      <c r="H2" s="5" t="s">
        <v>75</v>
      </c>
      <c r="I2" s="5" t="s">
        <v>76</v>
      </c>
      <c r="J2" s="5" t="s">
        <v>2</v>
      </c>
      <c r="K2" s="5" t="s">
        <v>77</v>
      </c>
      <c r="L2" s="5">
        <v>1</v>
      </c>
      <c r="M2" s="5">
        <v>2</v>
      </c>
      <c r="N2" s="5" t="s">
        <v>78</v>
      </c>
      <c r="O2" s="5" t="s">
        <v>78</v>
      </c>
      <c r="P2" s="5" t="s">
        <v>79</v>
      </c>
      <c r="Q2" s="5"/>
      <c r="R2" s="11" t="s">
        <v>80</v>
      </c>
      <c r="S2" s="12" t="s">
        <v>19</v>
      </c>
      <c r="T2" s="5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4" t="s">
        <v>85</v>
      </c>
      <c r="B3" s="4"/>
      <c r="C3" s="4" t="s">
        <v>71</v>
      </c>
      <c r="D3" s="4" t="s">
        <v>72</v>
      </c>
      <c r="E3" s="4" t="s">
        <v>73</v>
      </c>
      <c r="F3" s="4" t="s">
        <v>72</v>
      </c>
      <c r="G3" s="4" t="s">
        <v>86</v>
      </c>
      <c r="H3" s="5" t="s">
        <v>87</v>
      </c>
      <c r="I3" s="5" t="s">
        <v>76</v>
      </c>
      <c r="J3" s="5" t="s">
        <v>2</v>
      </c>
      <c r="K3" s="5" t="s">
        <v>88</v>
      </c>
      <c r="L3" s="5">
        <v>1</v>
      </c>
      <c r="M3" s="5">
        <v>1</v>
      </c>
      <c r="N3" s="5" t="s">
        <v>89</v>
      </c>
      <c r="O3" s="5" t="s">
        <v>89</v>
      </c>
      <c r="P3" s="5" t="s">
        <v>79</v>
      </c>
      <c r="Q3" s="5"/>
      <c r="R3" s="11" t="s">
        <v>90</v>
      </c>
      <c r="S3" s="12" t="s">
        <v>19</v>
      </c>
      <c r="T3" s="5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4" t="s">
        <v>94</v>
      </c>
      <c r="B4" s="4"/>
      <c r="C4" s="4" t="s">
        <v>71</v>
      </c>
      <c r="D4" s="4" t="s">
        <v>72</v>
      </c>
      <c r="E4" s="4" t="s">
        <v>73</v>
      </c>
      <c r="F4" s="4" t="s">
        <v>72</v>
      </c>
      <c r="G4" s="4" t="s">
        <v>95</v>
      </c>
      <c r="H4" s="5" t="s">
        <v>96</v>
      </c>
      <c r="I4" s="5" t="s">
        <v>76</v>
      </c>
      <c r="J4" s="5" t="s">
        <v>2</v>
      </c>
      <c r="K4" s="5" t="s">
        <v>97</v>
      </c>
      <c r="L4" s="5">
        <v>1</v>
      </c>
      <c r="M4" s="5">
        <v>1</v>
      </c>
      <c r="N4" s="5" t="s">
        <v>89</v>
      </c>
      <c r="O4" s="5" t="s">
        <v>89</v>
      </c>
      <c r="P4" s="5" t="s">
        <v>79</v>
      </c>
      <c r="Q4" s="5"/>
      <c r="R4" s="11" t="s">
        <v>98</v>
      </c>
      <c r="S4" s="12" t="s">
        <v>19</v>
      </c>
      <c r="T4" s="5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2.75" customHeight="1" spans="1:32">
      <c r="A5" s="10" t="s">
        <v>102</v>
      </c>
      <c r="B5" s="10"/>
      <c r="C5" s="10" t="s">
        <v>103</v>
      </c>
      <c r="D5" s="10"/>
      <c r="E5" s="10"/>
      <c r="F5" s="10"/>
      <c r="G5" s="10" t="s">
        <v>103</v>
      </c>
      <c r="H5" s="10" t="s">
        <v>103</v>
      </c>
      <c r="I5" s="10" t="s">
        <v>103</v>
      </c>
      <c r="J5" s="10" t="s">
        <v>103</v>
      </c>
      <c r="K5" s="10" t="s">
        <v>103</v>
      </c>
      <c r="L5" s="10" t="s">
        <v>103</v>
      </c>
      <c r="M5" s="10" t="s">
        <v>103</v>
      </c>
      <c r="N5" s="10" t="s">
        <v>103</v>
      </c>
      <c r="O5" s="10" t="s">
        <v>103</v>
      </c>
      <c r="P5" s="10" t="s">
        <v>103</v>
      </c>
      <c r="Q5" s="10"/>
      <c r="R5" s="13" t="s">
        <v>20</v>
      </c>
      <c r="S5" s="13" t="s">
        <v>19</v>
      </c>
      <c r="T5" s="10" t="s">
        <v>103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103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3" t="s">
        <v>104</v>
      </c>
      <c r="B1" s="3" t="s">
        <v>105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106</v>
      </c>
      <c r="H1" s="3" t="s">
        <v>107</v>
      </c>
      <c r="I1" s="3" t="s">
        <v>13</v>
      </c>
      <c r="J1" s="3" t="s">
        <v>17</v>
      </c>
      <c r="K1" s="3" t="s">
        <v>18</v>
      </c>
      <c r="L1" s="9" t="s">
        <v>108</v>
      </c>
      <c r="M1" s="3" t="s">
        <v>109</v>
      </c>
      <c r="N1" s="3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111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B10"/>
    </sheetView>
  </sheetViews>
  <sheetFormatPr defaultColWidth="8.88888888888889" defaultRowHeight="13.2"/>
  <cols>
    <col min="4" max="4" width="9.11111111111111"/>
  </cols>
  <sheetData>
    <row r="1" spans="1:8">
      <c r="A1" s="3" t="s">
        <v>41</v>
      </c>
      <c r="B1" s="3" t="s">
        <v>54</v>
      </c>
      <c r="C1" s="3" t="s">
        <v>55</v>
      </c>
      <c r="D1" s="3" t="s">
        <v>18</v>
      </c>
      <c r="H1" t="s">
        <v>112</v>
      </c>
    </row>
    <row r="2" ht="14.25" customHeight="1" spans="1:9">
      <c r="A2" s="4" t="s">
        <v>70</v>
      </c>
      <c r="B2" s="5" t="s">
        <v>78</v>
      </c>
      <c r="C2" s="5" t="s">
        <v>79</v>
      </c>
      <c r="D2" s="6">
        <v>454</v>
      </c>
      <c r="E2" t="str">
        <f>VLOOKUP(A2,HOP!A:L,12,0)</f>
        <v>454.00</v>
      </c>
      <c r="F2" t="str">
        <f>VLOOKUP(A2,HOP!A:C,3,0)</f>
        <v>3261456</v>
      </c>
      <c r="G2">
        <f>D2-E2</f>
        <v>0</v>
      </c>
      <c r="H2" t="str">
        <f>$H$1&amp;F2</f>
        <v>,3261456</v>
      </c>
      <c r="I2" t="str">
        <f>VLOOKUP(A2,HOP!A:U,21,0)</f>
        <v>直连</v>
      </c>
    </row>
    <row r="3" ht="14.25" customHeight="1" spans="1:9">
      <c r="A3" s="4" t="s">
        <v>85</v>
      </c>
      <c r="B3" s="5" t="s">
        <v>89</v>
      </c>
      <c r="C3" s="5" t="s">
        <v>79</v>
      </c>
      <c r="D3" s="6">
        <v>610</v>
      </c>
      <c r="E3" t="str">
        <f>VLOOKUP(A3,HOP!A:L,12,0)</f>
        <v>610.00</v>
      </c>
      <c r="F3" t="str">
        <f>VLOOKUP(A3,HOP!A:C,3,0)</f>
        <v>3264513</v>
      </c>
      <c r="G3">
        <f>D3-E3</f>
        <v>0</v>
      </c>
      <c r="H3" t="str">
        <f>$H$1&amp;F3</f>
        <v>,3264513</v>
      </c>
      <c r="I3" t="str">
        <f>VLOOKUP(A3,HOP!A:U,21,0)</f>
        <v>直连</v>
      </c>
    </row>
    <row r="4" ht="14.25" customHeight="1" spans="1:9">
      <c r="A4" s="4" t="s">
        <v>94</v>
      </c>
      <c r="B4" s="5" t="s">
        <v>89</v>
      </c>
      <c r="C4" s="5" t="s">
        <v>79</v>
      </c>
      <c r="D4" s="6">
        <v>740</v>
      </c>
      <c r="E4" t="str">
        <f>VLOOKUP(A4,HOP!A:L,12,0)</f>
        <v>740.00</v>
      </c>
      <c r="F4" t="str">
        <f>VLOOKUP(A4,HOP!A:C,3,0)</f>
        <v>3264376</v>
      </c>
      <c r="G4">
        <f>D4-E4</f>
        <v>0</v>
      </c>
      <c r="H4" t="str">
        <f>$H$1&amp;F4</f>
        <v>,3264376</v>
      </c>
      <c r="I4" t="str">
        <f>VLOOKUP(A4,HOP!A:U,21,0)</f>
        <v>直连</v>
      </c>
    </row>
    <row r="6" spans="4:4">
      <c r="D6">
        <f>SUM(D2:D5)</f>
        <v>1804</v>
      </c>
    </row>
    <row r="7" ht="15.6" spans="4:4">
      <c r="D7" s="7" t="s">
        <v>22</v>
      </c>
    </row>
    <row r="9" spans="1:2">
      <c r="A9" t="s">
        <v>113</v>
      </c>
      <c r="B9">
        <v>1804</v>
      </c>
    </row>
    <row r="10" spans="1:1">
      <c r="A10" s="8" t="s">
        <v>114</v>
      </c>
    </row>
  </sheetData>
  <autoFilter ref="A1:AF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2" sqref="D12"/>
    </sheetView>
  </sheetViews>
  <sheetFormatPr defaultColWidth="8.88888888888889" defaultRowHeight="13.2" outlineLevelRow="3"/>
  <sheetData>
    <row r="1" spans="1:22">
      <c r="A1" s="1" t="s">
        <v>115</v>
      </c>
      <c r="B1" s="1" t="s">
        <v>116</v>
      </c>
      <c r="C1" s="1" t="s">
        <v>117</v>
      </c>
      <c r="D1" s="1" t="s">
        <v>47</v>
      </c>
      <c r="E1" s="1" t="s">
        <v>50</v>
      </c>
      <c r="F1" s="1" t="s">
        <v>54</v>
      </c>
      <c r="G1" s="1" t="s">
        <v>55</v>
      </c>
      <c r="H1" s="1" t="s">
        <v>118</v>
      </c>
      <c r="I1" s="1" t="s">
        <v>119</v>
      </c>
      <c r="J1" s="1" t="s">
        <v>120</v>
      </c>
      <c r="K1" s="1" t="s">
        <v>121</v>
      </c>
      <c r="L1" s="1" t="s">
        <v>122</v>
      </c>
      <c r="M1" s="1" t="s">
        <v>123</v>
      </c>
      <c r="N1" s="1" t="s">
        <v>124</v>
      </c>
      <c r="O1" s="1" t="s">
        <v>125</v>
      </c>
      <c r="P1" s="1" t="s">
        <v>126</v>
      </c>
      <c r="Q1" s="1" t="s">
        <v>127</v>
      </c>
      <c r="R1" s="1" t="s">
        <v>128</v>
      </c>
      <c r="S1" s="1" t="s">
        <v>129</v>
      </c>
      <c r="T1" s="1" t="s">
        <v>130</v>
      </c>
      <c r="U1" s="1" t="s">
        <v>131</v>
      </c>
      <c r="V1" s="1" t="s">
        <v>132</v>
      </c>
    </row>
    <row r="2" spans="1:22">
      <c r="A2" s="2" t="s">
        <v>94</v>
      </c>
      <c r="B2" s="2" t="s">
        <v>89</v>
      </c>
      <c r="C2" s="2" t="s">
        <v>133</v>
      </c>
      <c r="D2" s="2" t="s">
        <v>96</v>
      </c>
      <c r="E2" s="2" t="s">
        <v>97</v>
      </c>
      <c r="F2" s="2" t="s">
        <v>89</v>
      </c>
      <c r="G2" s="2" t="s">
        <v>79</v>
      </c>
      <c r="H2" s="2" t="s">
        <v>134</v>
      </c>
      <c r="I2" s="2" t="s">
        <v>135</v>
      </c>
      <c r="J2" s="2" t="s">
        <v>136</v>
      </c>
      <c r="K2" s="2" t="s">
        <v>135</v>
      </c>
      <c r="L2" s="2" t="s">
        <v>135</v>
      </c>
      <c r="M2" s="2" t="s">
        <v>137</v>
      </c>
      <c r="N2" s="2" t="s">
        <v>137</v>
      </c>
      <c r="O2" s="2" t="s">
        <v>138</v>
      </c>
      <c r="P2" s="2" t="s">
        <v>139</v>
      </c>
      <c r="Q2" s="2" t="s">
        <v>140</v>
      </c>
      <c r="R2" s="2" t="s">
        <v>141</v>
      </c>
      <c r="S2" s="2" t="s">
        <v>72</v>
      </c>
      <c r="T2" s="2" t="s">
        <v>34</v>
      </c>
      <c r="U2" s="2" t="s">
        <v>142</v>
      </c>
      <c r="V2" s="2" t="s">
        <v>143</v>
      </c>
    </row>
    <row r="3" spans="1:22">
      <c r="A3" s="2" t="s">
        <v>70</v>
      </c>
      <c r="B3" s="2" t="s">
        <v>78</v>
      </c>
      <c r="C3" s="2" t="s">
        <v>144</v>
      </c>
      <c r="D3" s="2" t="s">
        <v>75</v>
      </c>
      <c r="E3" s="2" t="s">
        <v>77</v>
      </c>
      <c r="F3" s="2" t="s">
        <v>78</v>
      </c>
      <c r="G3" s="2" t="s">
        <v>79</v>
      </c>
      <c r="H3" s="2" t="s">
        <v>134</v>
      </c>
      <c r="I3" s="2" t="s">
        <v>145</v>
      </c>
      <c r="J3" s="2" t="s">
        <v>136</v>
      </c>
      <c r="K3" s="2" t="s">
        <v>145</v>
      </c>
      <c r="L3" s="2" t="s">
        <v>145</v>
      </c>
      <c r="M3" s="2" t="s">
        <v>137</v>
      </c>
      <c r="N3" s="2" t="s">
        <v>137</v>
      </c>
      <c r="O3" s="2" t="s">
        <v>138</v>
      </c>
      <c r="P3" s="2" t="s">
        <v>139</v>
      </c>
      <c r="Q3" s="2" t="s">
        <v>140</v>
      </c>
      <c r="R3" s="2" t="s">
        <v>146</v>
      </c>
      <c r="S3" s="2" t="s">
        <v>72</v>
      </c>
      <c r="T3" s="2" t="s">
        <v>34</v>
      </c>
      <c r="U3" s="2" t="s">
        <v>142</v>
      </c>
      <c r="V3" s="2" t="s">
        <v>143</v>
      </c>
    </row>
    <row r="4" spans="1:22">
      <c r="A4" s="2" t="s">
        <v>85</v>
      </c>
      <c r="B4" s="2" t="s">
        <v>89</v>
      </c>
      <c r="C4" s="2" t="s">
        <v>147</v>
      </c>
      <c r="D4" s="2" t="s">
        <v>87</v>
      </c>
      <c r="E4" s="2" t="s">
        <v>88</v>
      </c>
      <c r="F4" s="2" t="s">
        <v>89</v>
      </c>
      <c r="G4" s="2" t="s">
        <v>79</v>
      </c>
      <c r="H4" s="2" t="s">
        <v>134</v>
      </c>
      <c r="I4" s="2" t="s">
        <v>148</v>
      </c>
      <c r="J4" s="2" t="s">
        <v>136</v>
      </c>
      <c r="K4" s="2" t="s">
        <v>148</v>
      </c>
      <c r="L4" s="2" t="s">
        <v>148</v>
      </c>
      <c r="M4" s="2" t="s">
        <v>137</v>
      </c>
      <c r="N4" s="2" t="s">
        <v>137</v>
      </c>
      <c r="O4" s="2" t="s">
        <v>138</v>
      </c>
      <c r="P4" s="2" t="s">
        <v>139</v>
      </c>
      <c r="Q4" s="2" t="s">
        <v>140</v>
      </c>
      <c r="R4" s="2" t="s">
        <v>149</v>
      </c>
      <c r="S4" s="2" t="s">
        <v>72</v>
      </c>
      <c r="T4" s="2" t="s">
        <v>34</v>
      </c>
      <c r="U4" s="2" t="s">
        <v>142</v>
      </c>
      <c r="V4" s="2" t="s">
        <v>143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2023-04-23T01:44:17Z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54EF1374649B4B9FACD827912447B0C9_12</vt:lpwstr>
  </property>
</Properties>
</file>