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<sst xmlns="http://schemas.openxmlformats.org/spreadsheetml/2006/main" count="348" uniqueCount="155">
  <si>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</si>
  <si>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</si>
  <si>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</si>
  <si>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</si>
  <si>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</si>
  <si>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</si>
  <si>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</si>
  <si>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</si>
  <si>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</si>
  <si>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</si>
  <si>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</si>
  <si>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</si>
  <si>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</si>
  <si>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</si>
  <si>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</si>
  <si>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</si>
  <si>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</si>
  <si>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</si>
  <si>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</si>
  <si>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</si>
  <si>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</si>
  <si>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</si>
  <si>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</si>
  <si>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</si>
  <si>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</si>
  <si>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999223165943006	</t>
  </si>
  <si>
    <t>Ctrip</t>
  </si>
  <si>
    <t>正常</t>
  </si>
  <si>
    <t>[香港]香港园景轩(Garden View Hong Kong)(17080981)</t>
  </si>
  <si>
    <t>高级双床房&lt;双人入住&gt;&lt;内宾&gt;&lt;预付&gt;&lt;无早&gt;</t>
  </si>
  <si>
    <t>CNY</t>
  </si>
  <si>
    <t>HO/HINHUNGHENRY,JIANG/YUWEN</t>
  </si>
  <si>
    <t>CA363230422CNY</t>
  </si>
  <si>
    <t>未提现</t>
  </si>
  <si>
    <t>携程开票</t>
  </si>
  <si>
    <t xml:space="preserve">3129440	</t>
  </si>
  <si>
    <t xml:space="preserve">9153002635578	</t>
  </si>
  <si>
    <t>取消</t>
  </si>
  <si>
    <t xml:space="preserve">999223379577532	</t>
  </si>
  <si>
    <t>[香港]富荟土瓜湾酒店(iclub To Kwa Wan Hotel)(17099151)</t>
  </si>
  <si>
    <t>尊荟客房(至少提前3天预订)&lt;连住2-7晚&gt;&lt;双人入住&gt;&lt;内宾&gt;&lt;无早&gt;</t>
  </si>
  <si>
    <t>WANG/LULU</t>
  </si>
  <si>
    <t xml:space="preserve">3177442	</t>
  </si>
  <si>
    <t xml:space="preserve">	</t>
  </si>
  <si>
    <t xml:space="preserve">999223490246286	</t>
  </si>
  <si>
    <t>[梅州]梅州白天鹅迎宾馆(100697959)</t>
  </si>
  <si>
    <t>商务江景大床房&lt;超值特惠&gt;&lt;双人入住&gt;&lt;日历房套餐高价值&gt;&lt;单早&gt;&lt;新酒店礼盒&gt;</t>
  </si>
  <si>
    <t>杨伊楠</t>
  </si>
  <si>
    <t xml:space="preserve">999223504263739	</t>
  </si>
  <si>
    <t>石盼鑫</t>
  </si>
  <si>
    <t xml:space="preserve">999223510850215	</t>
  </si>
  <si>
    <t>陈福龙</t>
  </si>
  <si>
    <t xml:space="preserve">999223513579308	</t>
  </si>
  <si>
    <t>[梅州]梅州麓湖山酒店(67856423)</t>
  </si>
  <si>
    <t>豪华大床房&lt;双人入住&gt;&lt;升级特惠&gt;&lt;双早&gt;&lt;新高价值日历房套餐&gt;&lt;新酒店礼盒&gt;</t>
  </si>
  <si>
    <t>罗伟彬,邹建华</t>
  </si>
  <si>
    <t xml:space="preserve">999223519119665	</t>
  </si>
  <si>
    <t>陈欢敏</t>
  </si>
  <si>
    <t xml:space="preserve">999223520339141	</t>
  </si>
  <si>
    <t>郭玉兰</t>
  </si>
  <si>
    <t xml:space="preserve">2268008	</t>
  </si>
  <si>
    <t xml:space="preserve">999223521170382	</t>
  </si>
  <si>
    <t>标准双床房&lt;双人入住&gt;&lt;升级特惠&gt;&lt;双早&gt;&lt;新高价值日历房套餐&gt;&lt;新酒店礼盒&gt;</t>
  </si>
  <si>
    <t>杨朝景</t>
  </si>
  <si>
    <t xml:space="preserve">2268403	</t>
  </si>
  <si>
    <t xml:space="preserve">999223435171903	</t>
  </si>
  <si>
    <t>馮偉麟,黄剑华</t>
  </si>
  <si>
    <t>CA363230423CNY</t>
  </si>
  <si>
    <t xml:space="preserve">999223449353004	</t>
  </si>
  <si>
    <t>何新威</t>
  </si>
  <si>
    <t xml:space="preserve">999223468092821	</t>
  </si>
  <si>
    <t>赖明娟</t>
  </si>
  <si>
    <t xml:space="preserve">999223468137510	</t>
  </si>
  <si>
    <t>商务江景双床房&lt;特惠专享&gt;&lt;双人入住&gt;&lt;双早&gt;&lt;日历房套餐高价值&gt;&lt;新酒店礼盒&gt;</t>
  </si>
  <si>
    <t>刘玉女</t>
  </si>
  <si>
    <t xml:space="preserve">999223468235505	</t>
  </si>
  <si>
    <t>张彩丽,张彩霞,罗希鹏</t>
  </si>
  <si>
    <t xml:space="preserve">999223468277586	</t>
  </si>
  <si>
    <t>商务江景大床房&lt;特惠专享&gt;&lt;双人入住&gt;&lt;双早&gt;&lt;日历房套餐高价值&gt;&lt;新酒店礼盒&gt;</t>
  </si>
  <si>
    <t>黄家玮</t>
  </si>
  <si>
    <t xml:space="preserve">999223534620946	</t>
  </si>
  <si>
    <t>[梅州]梅州新飞腾艺术酒店(100914635)</t>
  </si>
  <si>
    <t>豪华主题大床房&lt;特惠专享&gt;&lt;双人入住&gt;&lt;无早&gt;</t>
  </si>
  <si>
    <t>李涛</t>
  </si>
  <si>
    <t xml:space="preserve">3206524	</t>
  </si>
  <si>
    <t xml:space="preserve">acknowledge	</t>
  </si>
  <si>
    <t>，</t>
  </si>
  <si>
    <t>999223490246286</t>
  </si>
  <si>
    <t>202304042225200068</t>
  </si>
  <si>
    <t>999223504263739</t>
  </si>
  <si>
    <t>202304052029140020</t>
  </si>
  <si>
    <t>999223510850215</t>
  </si>
  <si>
    <t>202304061037270069</t>
  </si>
  <si>
    <t>999223513579308</t>
  </si>
  <si>
    <t>202304061245080076</t>
  </si>
  <si>
    <t>999223519119665</t>
  </si>
  <si>
    <t>202304061837550020</t>
  </si>
  <si>
    <t>999223520339141</t>
  </si>
  <si>
    <t>202304062002080021</t>
  </si>
  <si>
    <t>999223521170382</t>
  </si>
  <si>
    <t>202304062108550021</t>
  </si>
  <si>
    <t>999223468092821</t>
  </si>
  <si>
    <t>202304031244360025</t>
  </si>
  <si>
    <t>999223468137510</t>
  </si>
  <si>
    <t>202304031246290025</t>
  </si>
  <si>
    <t>999223468235505</t>
  </si>
  <si>
    <t>202304031245200021</t>
  </si>
  <si>
    <t>999223468277586</t>
  </si>
  <si>
    <t>202304031302410021</t>
  </si>
  <si>
    <t>A230423100027481</t>
  </si>
  <si>
    <t>房集：i230423095941 4830.7元</t>
  </si>
  <si>
    <t>CNY / HKD 当前参考汇率: 1.13729156</t>
  </si>
  <si>
    <t>总计： 6666.7 CNY/
7581.98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</si>
  <si>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</si>
  <si>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</si>
  <si>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</si>
  <si>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</si>
  <si>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</si>
  <si>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</si>
  <si>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</si>
  <si>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</si>
  <si>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</si>
  <si>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</si>
  <si>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</si>
  <si>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</si>
  <si>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</si>
  <si>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</si>
  <si>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</si>
  <si>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</si>
  <si>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</si>
  <si>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</si>
  <si>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</si>
  <si>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</si>
  <si>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3177442</t>
  </si>
  <si>
    <t>富荟土瓜湾酒店</t>
  </si>
  <si>
    <t>WANG LULU</t>
  </si>
  <si>
    <t>2023-04-04</t>
  </si>
  <si>
    <t>2023-04-07</t>
  </si>
  <si>
    <t>退房日周结</t>
  </si>
  <si>
    <t>1683.00</t>
  </si>
  <si>
    <t>RMB</t>
  </si>
  <si>
    <t>0</t>
  </si>
  <si>
    <t>0.00</t>
  </si>
  <si>
    <t>携程国内直连(DD)</t>
  </si>
  <si>
    <t>01.011249</t>
  </si>
  <si>
    <t>2023-03-29 23:36:34</t>
  </si>
  <si>
    <t>否</t>
  </si>
  <si>
    <t>汇智国际旅游发展有限公司</t>
  </si>
  <si>
    <t>直采</t>
  </si>
  <si>
    <t>中国</t>
  </si>
  <si>
    <t>3206524</t>
  </si>
  <si>
    <t>梅州新飞腾艺术酒店</t>
  </si>
  <si>
    <t>2023-04-08</t>
  </si>
  <si>
    <t>153.00</t>
  </si>
  <si>
    <t>2023-04-07 17:38:30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</si>
</sst>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666750</xdr:colOff>
      <xdr:row>60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3157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45020</v>
      </c>
      <c r="G2" s="6">
        <v>45023</v>
      </c>
      <c r="H2" s="4">
        <v>1</v>
      </c>
      <c r="I2" s="4">
        <v>3</v>
      </c>
      <c r="J2" s="4">
        <v>3</v>
      </c>
      <c r="K2" s="4" t="s">
        <v>30</v>
      </c>
      <c r="L2" s="4">
        <v>2506.22</v>
      </c>
      <c r="M2" s="4">
        <v>2506.22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44998</v>
      </c>
      <c r="S2" s="6">
        <v>45038</v>
      </c>
      <c r="T2" s="4" t="s">
        <v>34</v>
      </c>
      <c r="U2" s="4">
        <v>2506.22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45020</v>
      </c>
      <c r="G3" s="6">
        <v>45023</v>
      </c>
      <c r="H3" s="4">
        <v>1</v>
      </c>
      <c r="I3" s="4">
        <v>3</v>
      </c>
      <c r="J3" s="4">
        <v>3</v>
      </c>
      <c r="K3" s="4" t="s">
        <v>30</v>
      </c>
      <c r="L3" s="4">
        <v>-2506.22</v>
      </c>
      <c r="M3" s="4">
        <v>-2506.22</v>
      </c>
      <c r="N3" s="4" t="s">
        <v>31</v>
      </c>
      <c r="O3" s="4" t="s">
        <v>32</v>
      </c>
      <c r="P3" s="4" t="s">
        <v>33</v>
      </c>
      <c r="Q3" s="4">
        <v>0</v>
      </c>
      <c r="R3" s="7">
        <v>44998</v>
      </c>
      <c r="S3" s="6">
        <v>45038</v>
      </c>
      <c r="T3" s="4" t="s">
        <v>34</v>
      </c>
      <c r="U3" s="4">
        <v>-2506.22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45020</v>
      </c>
      <c r="G4" s="6">
        <v>45023</v>
      </c>
      <c r="H4" s="4">
        <v>1</v>
      </c>
      <c r="I4" s="4">
        <v>3</v>
      </c>
      <c r="J4" s="4">
        <v>3</v>
      </c>
      <c r="K4" s="4" t="s">
        <v>30</v>
      </c>
      <c r="L4" s="4">
        <v>1683</v>
      </c>
      <c r="M4" s="4">
        <v>1683</v>
      </c>
      <c r="N4" s="4" t="s">
        <v>41</v>
      </c>
      <c r="O4" s="4" t="s">
        <v>32</v>
      </c>
      <c r="P4" s="4" t="s">
        <v>33</v>
      </c>
      <c r="Q4" s="4">
        <v>0</v>
      </c>
      <c r="R4" s="7">
        <v>45013</v>
      </c>
      <c r="S4" s="6">
        <v>45038</v>
      </c>
      <c r="T4" s="4" t="s">
        <v>34</v>
      </c>
      <c r="U4" s="4">
        <v>1683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45021</v>
      </c>
      <c r="G5" s="6">
        <v>45023</v>
      </c>
      <c r="H5" s="4">
        <v>1</v>
      </c>
      <c r="I5" s="4">
        <v>2</v>
      </c>
      <c r="J5" s="4">
        <v>2</v>
      </c>
      <c r="K5" s="4" t="s">
        <v>30</v>
      </c>
      <c r="L5" s="4">
        <v>658</v>
      </c>
      <c r="M5" s="4">
        <v>658</v>
      </c>
      <c r="N5" s="4" t="s">
        <v>47</v>
      </c>
      <c r="O5" s="4" t="s">
        <v>32</v>
      </c>
      <c r="P5" s="4" t="s">
        <v>33</v>
      </c>
      <c r="Q5" s="4">
        <v>0</v>
      </c>
      <c r="R5" s="7">
        <v>45020</v>
      </c>
      <c r="S5" s="6">
        <v>45038</v>
      </c>
      <c r="T5" s="4" t="s">
        <v>34</v>
      </c>
      <c r="U5" s="4">
        <v>658</v>
      </c>
      <c r="V5" s="4">
        <v>0</v>
      </c>
      <c r="W5" s="4">
        <v>0</v>
      </c>
      <c r="X5" s="4" t="s">
        <v>43</v>
      </c>
      <c r="Y5" s="4" t="s">
        <v>43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45022</v>
      </c>
      <c r="G6" s="6">
        <v>45023</v>
      </c>
      <c r="H6" s="4">
        <v>1</v>
      </c>
      <c r="I6" s="4">
        <v>1</v>
      </c>
      <c r="J6" s="4">
        <v>1</v>
      </c>
      <c r="K6" s="4" t="s">
        <v>30</v>
      </c>
      <c r="L6" s="4">
        <v>329</v>
      </c>
      <c r="M6" s="4">
        <v>329</v>
      </c>
      <c r="N6" s="4" t="s">
        <v>49</v>
      </c>
      <c r="O6" s="4" t="s">
        <v>32</v>
      </c>
      <c r="P6" s="4" t="s">
        <v>33</v>
      </c>
      <c r="Q6" s="4">
        <v>0</v>
      </c>
      <c r="R6" s="7">
        <v>45021</v>
      </c>
      <c r="S6" s="6">
        <v>45038</v>
      </c>
      <c r="T6" s="4" t="s">
        <v>34</v>
      </c>
      <c r="U6" s="4">
        <v>329</v>
      </c>
      <c r="V6" s="4">
        <v>0</v>
      </c>
      <c r="W6" s="4">
        <v>0</v>
      </c>
      <c r="X6" s="4" t="s">
        <v>43</v>
      </c>
      <c r="Y6" s="4" t="s">
        <v>43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45022</v>
      </c>
      <c r="G7" s="6">
        <v>45023</v>
      </c>
      <c r="H7" s="4">
        <v>1</v>
      </c>
      <c r="I7" s="4">
        <v>1</v>
      </c>
      <c r="J7" s="4">
        <v>1</v>
      </c>
      <c r="K7" s="4" t="s">
        <v>30</v>
      </c>
      <c r="L7" s="4">
        <v>329</v>
      </c>
      <c r="M7" s="4">
        <v>329</v>
      </c>
      <c r="N7" s="4" t="s">
        <v>51</v>
      </c>
      <c r="O7" s="4" t="s">
        <v>32</v>
      </c>
      <c r="P7" s="4" t="s">
        <v>33</v>
      </c>
      <c r="Q7" s="4">
        <v>0</v>
      </c>
      <c r="R7" s="7">
        <v>45022</v>
      </c>
      <c r="S7" s="6">
        <v>45038</v>
      </c>
      <c r="T7" s="4" t="s">
        <v>34</v>
      </c>
      <c r="U7" s="4">
        <v>329</v>
      </c>
      <c r="V7" s="4">
        <v>0</v>
      </c>
      <c r="W7" s="4">
        <v>0</v>
      </c>
      <c r="X7" s="4" t="s">
        <v>43</v>
      </c>
      <c r="Y7" s="4" t="s">
        <v>43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45022</v>
      </c>
      <c r="G8" s="6">
        <v>45023</v>
      </c>
      <c r="H8" s="4">
        <v>2</v>
      </c>
      <c r="I8" s="4">
        <v>1</v>
      </c>
      <c r="J8" s="4">
        <v>2</v>
      </c>
      <c r="K8" s="4" t="s">
        <v>30</v>
      </c>
      <c r="L8" s="4">
        <v>680.4</v>
      </c>
      <c r="M8" s="4">
        <v>680.4</v>
      </c>
      <c r="N8" s="4" t="s">
        <v>55</v>
      </c>
      <c r="O8" s="4" t="s">
        <v>32</v>
      </c>
      <c r="P8" s="4" t="s">
        <v>33</v>
      </c>
      <c r="Q8" s="4">
        <v>0</v>
      </c>
      <c r="R8" s="7">
        <v>45022</v>
      </c>
      <c r="S8" s="6">
        <v>45038</v>
      </c>
      <c r="T8" s="4" t="s">
        <v>34</v>
      </c>
      <c r="U8" s="4">
        <v>680.4</v>
      </c>
      <c r="V8" s="4">
        <v>0</v>
      </c>
      <c r="W8" s="4">
        <v>0</v>
      </c>
      <c r="X8" s="4" t="s">
        <v>43</v>
      </c>
      <c r="Y8" s="4" t="s">
        <v>43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45</v>
      </c>
      <c r="E9" s="4" t="s">
        <v>46</v>
      </c>
      <c r="F9" s="6">
        <v>45022</v>
      </c>
      <c r="G9" s="6">
        <v>45023</v>
      </c>
      <c r="H9" s="4">
        <v>1</v>
      </c>
      <c r="I9" s="4">
        <v>1</v>
      </c>
      <c r="J9" s="4">
        <v>1</v>
      </c>
      <c r="K9" s="4" t="s">
        <v>30</v>
      </c>
      <c r="L9" s="4">
        <v>329</v>
      </c>
      <c r="M9" s="4">
        <v>329</v>
      </c>
      <c r="N9" s="4" t="s">
        <v>57</v>
      </c>
      <c r="O9" s="4" t="s">
        <v>32</v>
      </c>
      <c r="P9" s="4" t="s">
        <v>33</v>
      </c>
      <c r="Q9" s="4">
        <v>0</v>
      </c>
      <c r="R9" s="7">
        <v>45022</v>
      </c>
      <c r="S9" s="6">
        <v>45038</v>
      </c>
      <c r="T9" s="4" t="s">
        <v>34</v>
      </c>
      <c r="U9" s="4">
        <v>329</v>
      </c>
      <c r="V9" s="4">
        <v>0</v>
      </c>
      <c r="W9" s="4">
        <v>0</v>
      </c>
      <c r="X9" s="4" t="s">
        <v>43</v>
      </c>
      <c r="Y9" s="4" t="s">
        <v>43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53</v>
      </c>
      <c r="E10" s="4" t="s">
        <v>54</v>
      </c>
      <c r="F10" s="6">
        <v>45022</v>
      </c>
      <c r="G10" s="6">
        <v>45023</v>
      </c>
      <c r="H10" s="4">
        <v>1</v>
      </c>
      <c r="I10" s="4">
        <v>1</v>
      </c>
      <c r="J10" s="4">
        <v>1</v>
      </c>
      <c r="K10" s="4" t="s">
        <v>30</v>
      </c>
      <c r="L10" s="4">
        <v>340.2</v>
      </c>
      <c r="M10" s="4">
        <v>340.2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45022</v>
      </c>
      <c r="S10" s="6">
        <v>45038</v>
      </c>
      <c r="T10" s="4" t="s">
        <v>34</v>
      </c>
      <c r="U10" s="4">
        <v>340.2</v>
      </c>
      <c r="V10" s="4">
        <v>0</v>
      </c>
      <c r="W10" s="4">
        <v>0</v>
      </c>
      <c r="X10" s="4" t="s">
        <v>43</v>
      </c>
      <c r="Y10" s="4" t="s">
        <v>60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53</v>
      </c>
      <c r="E11" s="4" t="s">
        <v>62</v>
      </c>
      <c r="F11" s="6">
        <v>45022</v>
      </c>
      <c r="G11" s="6">
        <v>45023</v>
      </c>
      <c r="H11" s="4">
        <v>1</v>
      </c>
      <c r="I11" s="4">
        <v>1</v>
      </c>
      <c r="J11" s="4">
        <v>1</v>
      </c>
      <c r="K11" s="4" t="s">
        <v>30</v>
      </c>
      <c r="L11" s="4">
        <v>282.1</v>
      </c>
      <c r="M11" s="4">
        <v>282.1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45022</v>
      </c>
      <c r="S11" s="6">
        <v>45038</v>
      </c>
      <c r="T11" s="4" t="s">
        <v>34</v>
      </c>
      <c r="U11" s="4">
        <v>282.1</v>
      </c>
      <c r="V11" s="4">
        <v>0</v>
      </c>
      <c r="W11" s="4">
        <v>0</v>
      </c>
      <c r="X11" s="4" t="s">
        <v>43</v>
      </c>
      <c r="Y11" s="4" t="s">
        <v>64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45</v>
      </c>
      <c r="E12" s="4" t="s">
        <v>46</v>
      </c>
      <c r="F12" s="6">
        <v>45022</v>
      </c>
      <c r="G12" s="6">
        <v>45024</v>
      </c>
      <c r="H12" s="4">
        <v>2</v>
      </c>
      <c r="I12" s="4">
        <v>2</v>
      </c>
      <c r="J12" s="4">
        <v>4</v>
      </c>
      <c r="K12" s="4" t="s">
        <v>30</v>
      </c>
      <c r="L12" s="4">
        <v>1410</v>
      </c>
      <c r="M12" s="4">
        <v>1410</v>
      </c>
      <c r="N12" s="4" t="s">
        <v>66</v>
      </c>
      <c r="O12" s="4" t="s">
        <v>67</v>
      </c>
      <c r="P12" s="4" t="s">
        <v>33</v>
      </c>
      <c r="Q12" s="4">
        <v>0</v>
      </c>
      <c r="R12" s="7">
        <v>45016</v>
      </c>
      <c r="S12" s="6">
        <v>45039</v>
      </c>
      <c r="T12" s="4" t="s">
        <v>34</v>
      </c>
      <c r="U12" s="4">
        <v>1410</v>
      </c>
      <c r="V12" s="4">
        <v>0</v>
      </c>
      <c r="W12" s="4">
        <v>0</v>
      </c>
      <c r="X12" s="4" t="s">
        <v>43</v>
      </c>
      <c r="Y12" s="4" t="s">
        <v>43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45</v>
      </c>
      <c r="E13" s="4" t="s">
        <v>46</v>
      </c>
      <c r="F13" s="6">
        <v>45022</v>
      </c>
      <c r="G13" s="6">
        <v>45024</v>
      </c>
      <c r="H13" s="4">
        <v>1</v>
      </c>
      <c r="I13" s="4">
        <v>2</v>
      </c>
      <c r="J13" s="4">
        <v>2</v>
      </c>
      <c r="K13" s="4" t="s">
        <v>30</v>
      </c>
      <c r="L13" s="4">
        <v>705</v>
      </c>
      <c r="M13" s="4">
        <v>705</v>
      </c>
      <c r="N13" s="4" t="s">
        <v>69</v>
      </c>
      <c r="O13" s="4" t="s">
        <v>67</v>
      </c>
      <c r="P13" s="4" t="s">
        <v>33</v>
      </c>
      <c r="Q13" s="4">
        <v>0</v>
      </c>
      <c r="R13" s="7">
        <v>45017</v>
      </c>
      <c r="S13" s="6">
        <v>45039</v>
      </c>
      <c r="T13" s="4" t="s">
        <v>34</v>
      </c>
      <c r="U13" s="4">
        <v>705</v>
      </c>
      <c r="V13" s="4">
        <v>0</v>
      </c>
      <c r="W13" s="4">
        <v>0</v>
      </c>
      <c r="X13" s="4" t="s">
        <v>43</v>
      </c>
      <c r="Y13" s="4" t="s">
        <v>43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45</v>
      </c>
      <c r="E14" s="4" t="s">
        <v>46</v>
      </c>
      <c r="F14" s="6">
        <v>45023</v>
      </c>
      <c r="G14" s="6">
        <v>45024</v>
      </c>
      <c r="H14" s="4">
        <v>1</v>
      </c>
      <c r="I14" s="4">
        <v>1</v>
      </c>
      <c r="J14" s="4">
        <v>1</v>
      </c>
      <c r="K14" s="4" t="s">
        <v>30</v>
      </c>
      <c r="L14" s="4">
        <v>308</v>
      </c>
      <c r="M14" s="4">
        <v>308</v>
      </c>
      <c r="N14" s="4" t="s">
        <v>71</v>
      </c>
      <c r="O14" s="4" t="s">
        <v>67</v>
      </c>
      <c r="P14" s="4" t="s">
        <v>33</v>
      </c>
      <c r="Q14" s="4">
        <v>0</v>
      </c>
      <c r="R14" s="7">
        <v>45019</v>
      </c>
      <c r="S14" s="6">
        <v>45039</v>
      </c>
      <c r="T14" s="4" t="s">
        <v>34</v>
      </c>
      <c r="U14" s="4">
        <v>308</v>
      </c>
      <c r="V14" s="4">
        <v>0</v>
      </c>
      <c r="W14" s="4">
        <v>0</v>
      </c>
      <c r="X14" s="4" t="s">
        <v>43</v>
      </c>
      <c r="Y14" s="4" t="s">
        <v>43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45</v>
      </c>
      <c r="E15" s="4" t="s">
        <v>73</v>
      </c>
      <c r="F15" s="6">
        <v>45023</v>
      </c>
      <c r="G15" s="6">
        <v>45024</v>
      </c>
      <c r="H15" s="4">
        <v>1</v>
      </c>
      <c r="I15" s="4">
        <v>1</v>
      </c>
      <c r="J15" s="4">
        <v>1</v>
      </c>
      <c r="K15" s="4" t="s">
        <v>30</v>
      </c>
      <c r="L15" s="4">
        <v>315</v>
      </c>
      <c r="M15" s="4">
        <v>315</v>
      </c>
      <c r="N15" s="4" t="s">
        <v>74</v>
      </c>
      <c r="O15" s="4" t="s">
        <v>67</v>
      </c>
      <c r="P15" s="4" t="s">
        <v>33</v>
      </c>
      <c r="Q15" s="4">
        <v>0</v>
      </c>
      <c r="R15" s="7">
        <v>45019</v>
      </c>
      <c r="S15" s="6">
        <v>45039</v>
      </c>
      <c r="T15" s="4" t="s">
        <v>34</v>
      </c>
      <c r="U15" s="4">
        <v>315</v>
      </c>
      <c r="V15" s="4">
        <v>0</v>
      </c>
      <c r="W15" s="4">
        <v>0</v>
      </c>
      <c r="X15" s="4" t="s">
        <v>43</v>
      </c>
      <c r="Y15" s="4" t="s">
        <v>43</v>
      </c>
    </row>
    <row r="16" s="4" customFormat="1" spans="1:25">
      <c r="A16" s="4" t="s">
        <v>75</v>
      </c>
      <c r="B16" s="4" t="s">
        <v>26</v>
      </c>
      <c r="C16" s="4" t="s">
        <v>27</v>
      </c>
      <c r="D16" s="4" t="s">
        <v>45</v>
      </c>
      <c r="E16" s="4" t="s">
        <v>73</v>
      </c>
      <c r="F16" s="6">
        <v>45023</v>
      </c>
      <c r="G16" s="6">
        <v>45024</v>
      </c>
      <c r="H16" s="4">
        <v>3</v>
      </c>
      <c r="I16" s="4">
        <v>1</v>
      </c>
      <c r="J16" s="4">
        <v>3</v>
      </c>
      <c r="K16" s="4" t="s">
        <v>30</v>
      </c>
      <c r="L16" s="4">
        <v>945</v>
      </c>
      <c r="M16" s="4">
        <v>945</v>
      </c>
      <c r="N16" s="4" t="s">
        <v>76</v>
      </c>
      <c r="O16" s="4" t="s">
        <v>67</v>
      </c>
      <c r="P16" s="4" t="s">
        <v>33</v>
      </c>
      <c r="Q16" s="4">
        <v>0</v>
      </c>
      <c r="R16" s="7">
        <v>45019</v>
      </c>
      <c r="S16" s="6">
        <v>45039</v>
      </c>
      <c r="T16" s="4" t="s">
        <v>34</v>
      </c>
      <c r="U16" s="4">
        <v>945</v>
      </c>
      <c r="V16" s="4">
        <v>0</v>
      </c>
      <c r="W16" s="4">
        <v>0</v>
      </c>
      <c r="X16" s="4" t="s">
        <v>43</v>
      </c>
      <c r="Y16" s="4" t="s">
        <v>43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45</v>
      </c>
      <c r="E17" s="4" t="s">
        <v>78</v>
      </c>
      <c r="F17" s="6">
        <v>45023</v>
      </c>
      <c r="G17" s="6">
        <v>45024</v>
      </c>
      <c r="H17" s="4">
        <v>1</v>
      </c>
      <c r="I17" s="4">
        <v>1</v>
      </c>
      <c r="J17" s="4">
        <v>1</v>
      </c>
      <c r="K17" s="4" t="s">
        <v>30</v>
      </c>
      <c r="L17" s="4">
        <v>315</v>
      </c>
      <c r="M17" s="4">
        <v>315</v>
      </c>
      <c r="N17" s="4" t="s">
        <v>79</v>
      </c>
      <c r="O17" s="4" t="s">
        <v>67</v>
      </c>
      <c r="P17" s="4" t="s">
        <v>33</v>
      </c>
      <c r="Q17" s="4">
        <v>0</v>
      </c>
      <c r="R17" s="7">
        <v>45019</v>
      </c>
      <c r="S17" s="6">
        <v>45039</v>
      </c>
      <c r="T17" s="4" t="s">
        <v>34</v>
      </c>
      <c r="U17" s="4">
        <v>315</v>
      </c>
      <c r="V17" s="4">
        <v>0</v>
      </c>
      <c r="W17" s="4">
        <v>0</v>
      </c>
      <c r="X17" s="4" t="s">
        <v>43</v>
      </c>
      <c r="Y17" s="4" t="s">
        <v>43</v>
      </c>
    </row>
    <row r="18" s="4" customFormat="1" spans="1:25">
      <c r="A18" s="4" t="s">
        <v>65</v>
      </c>
      <c r="B18" s="4" t="s">
        <v>26</v>
      </c>
      <c r="C18" s="4" t="s">
        <v>37</v>
      </c>
      <c r="D18" s="4" t="s">
        <v>45</v>
      </c>
      <c r="E18" s="4" t="s">
        <v>46</v>
      </c>
      <c r="F18" s="6">
        <v>45022</v>
      </c>
      <c r="G18" s="6">
        <v>45024</v>
      </c>
      <c r="H18" s="4">
        <v>2</v>
      </c>
      <c r="I18" s="4">
        <v>2</v>
      </c>
      <c r="J18" s="4">
        <v>4</v>
      </c>
      <c r="K18" s="4" t="s">
        <v>30</v>
      </c>
      <c r="L18" s="4">
        <v>-1410</v>
      </c>
      <c r="M18" s="4">
        <v>-1410</v>
      </c>
      <c r="N18" s="4" t="s">
        <v>66</v>
      </c>
      <c r="O18" s="4" t="s">
        <v>67</v>
      </c>
      <c r="P18" s="4" t="s">
        <v>33</v>
      </c>
      <c r="Q18" s="4">
        <v>0</v>
      </c>
      <c r="R18" s="7">
        <v>45016</v>
      </c>
      <c r="S18" s="6">
        <v>45039</v>
      </c>
      <c r="T18" s="4" t="s">
        <v>34</v>
      </c>
      <c r="U18" s="4">
        <v>-1410</v>
      </c>
      <c r="V18" s="4">
        <v>0</v>
      </c>
      <c r="W18" s="4">
        <v>0</v>
      </c>
      <c r="X18" s="4" t="s">
        <v>43</v>
      </c>
      <c r="Y18" s="4" t="s">
        <v>43</v>
      </c>
    </row>
    <row r="19" s="4" customFormat="1" spans="1:25">
      <c r="A19" s="4" t="s">
        <v>68</v>
      </c>
      <c r="B19" s="4" t="s">
        <v>26</v>
      </c>
      <c r="C19" s="4" t="s">
        <v>37</v>
      </c>
      <c r="D19" s="4" t="s">
        <v>45</v>
      </c>
      <c r="E19" s="4" t="s">
        <v>46</v>
      </c>
      <c r="F19" s="6">
        <v>45022</v>
      </c>
      <c r="G19" s="6">
        <v>45024</v>
      </c>
      <c r="H19" s="4">
        <v>1</v>
      </c>
      <c r="I19" s="4">
        <v>2</v>
      </c>
      <c r="J19" s="4">
        <v>2</v>
      </c>
      <c r="K19" s="4" t="s">
        <v>30</v>
      </c>
      <c r="L19" s="4">
        <v>-705</v>
      </c>
      <c r="M19" s="4">
        <v>-705</v>
      </c>
      <c r="N19" s="4" t="s">
        <v>69</v>
      </c>
      <c r="O19" s="4" t="s">
        <v>67</v>
      </c>
      <c r="P19" s="4" t="s">
        <v>33</v>
      </c>
      <c r="Q19" s="4">
        <v>0</v>
      </c>
      <c r="R19" s="7">
        <v>45017</v>
      </c>
      <c r="S19" s="6">
        <v>45039</v>
      </c>
      <c r="T19" s="4" t="s">
        <v>34</v>
      </c>
      <c r="U19" s="4">
        <v>-705</v>
      </c>
      <c r="V19" s="4">
        <v>0</v>
      </c>
      <c r="W19" s="4">
        <v>0</v>
      </c>
      <c r="X19" s="4" t="s">
        <v>43</v>
      </c>
      <c r="Y19" s="4" t="s">
        <v>43</v>
      </c>
    </row>
    <row r="20" s="4" customFormat="1" spans="1:25">
      <c r="A20" s="4" t="s">
        <v>80</v>
      </c>
      <c r="B20" s="4" t="s">
        <v>26</v>
      </c>
      <c r="C20" s="4" t="s">
        <v>27</v>
      </c>
      <c r="D20" s="4" t="s">
        <v>81</v>
      </c>
      <c r="E20" s="4" t="s">
        <v>82</v>
      </c>
      <c r="F20" s="6">
        <v>45023</v>
      </c>
      <c r="G20" s="6">
        <v>45024</v>
      </c>
      <c r="H20" s="4">
        <v>1</v>
      </c>
      <c r="I20" s="4">
        <v>1</v>
      </c>
      <c r="J20" s="4">
        <v>1</v>
      </c>
      <c r="K20" s="4" t="s">
        <v>30</v>
      </c>
      <c r="L20" s="4">
        <v>153</v>
      </c>
      <c r="M20" s="4">
        <v>153</v>
      </c>
      <c r="N20" s="4" t="s">
        <v>83</v>
      </c>
      <c r="O20" s="4" t="s">
        <v>67</v>
      </c>
      <c r="P20" s="4" t="s">
        <v>33</v>
      </c>
      <c r="Q20" s="4">
        <v>0</v>
      </c>
      <c r="R20" s="7">
        <v>45023</v>
      </c>
      <c r="S20" s="6">
        <v>45039</v>
      </c>
      <c r="T20" s="4" t="s">
        <v>34</v>
      </c>
      <c r="U20" s="4">
        <v>153</v>
      </c>
      <c r="V20" s="4">
        <v>0</v>
      </c>
      <c r="W20" s="4">
        <v>0</v>
      </c>
      <c r="X20" s="4" t="s">
        <v>84</v>
      </c>
      <c r="Y20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4" sqref="A24:E27"/>
    </sheetView>
  </sheetViews>
  <sheetFormatPr defaultColWidth="9" defaultRowHeight="13.5"/>
  <cols>
    <col min="1" max="1" width="12.625" style="4"/>
    <col min="2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hidden="1" spans="1:9">
      <c r="A2" s="5">
        <v>999223165943006</v>
      </c>
      <c r="B2" s="6">
        <v>45020</v>
      </c>
      <c r="C2" s="6">
        <v>45023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999223379577532</v>
      </c>
      <c r="B3" s="6">
        <v>45020</v>
      </c>
      <c r="C3" s="6">
        <v>45023</v>
      </c>
      <c r="D3" s="4">
        <v>1683</v>
      </c>
      <c r="E3" s="4" t="str">
        <f>VLOOKUP(A3,HOP!A:L,12,0)</f>
        <v>1683.00</v>
      </c>
      <c r="F3" s="4" t="str">
        <f>VLOOKUP(A3,HOP!A:C,3,0)</f>
        <v>3177442</v>
      </c>
      <c r="G3" s="4">
        <f t="shared" ref="G3:G17" si="0">D3-E3</f>
        <v>0</v>
      </c>
      <c r="H3" s="4" t="str">
        <f t="shared" ref="H3:H17" si="1">$H$1&amp;F3</f>
        <v>，3177442</v>
      </c>
      <c r="I3" s="4" t="str">
        <f>VLOOKUP(A3,HOP!A:U,21,0)</f>
        <v>直采</v>
      </c>
    </row>
    <row r="4" s="4" customFormat="1" hidden="1" spans="1:10">
      <c r="A4" s="8" t="s">
        <v>87</v>
      </c>
      <c r="B4" s="6">
        <v>45021</v>
      </c>
      <c r="C4" s="6">
        <v>45023</v>
      </c>
      <c r="D4" s="4">
        <v>658</v>
      </c>
      <c r="E4" s="4">
        <v>658</v>
      </c>
      <c r="F4" s="9" t="s">
        <v>88</v>
      </c>
      <c r="G4" s="4">
        <f t="shared" si="0"/>
        <v>0</v>
      </c>
      <c r="H4" s="4" t="str">
        <f t="shared" si="1"/>
        <v>，202304042225200068</v>
      </c>
      <c r="I4" s="4" t="e">
        <f>VLOOKUP(A4,HOP!A:U,21,0)</f>
        <v>#N/A</v>
      </c>
      <c r="J4" s="4">
        <v>4.4</v>
      </c>
    </row>
    <row r="5" s="4" customFormat="1" hidden="1" spans="1:10">
      <c r="A5" s="8" t="s">
        <v>89</v>
      </c>
      <c r="B5" s="6">
        <v>45022</v>
      </c>
      <c r="C5" s="6">
        <v>45023</v>
      </c>
      <c r="D5" s="4">
        <v>329</v>
      </c>
      <c r="E5" s="4">
        <v>329</v>
      </c>
      <c r="F5" s="9" t="s">
        <v>90</v>
      </c>
      <c r="G5" s="4">
        <f t="shared" si="0"/>
        <v>0</v>
      </c>
      <c r="H5" s="4" t="str">
        <f t="shared" si="1"/>
        <v>，202304052029140020</v>
      </c>
      <c r="I5" s="4" t="e">
        <f>VLOOKUP(A5,HOP!A:U,21,0)</f>
        <v>#N/A</v>
      </c>
      <c r="J5" s="4">
        <v>4.5</v>
      </c>
    </row>
    <row r="6" s="4" customFormat="1" hidden="1" spans="1:10">
      <c r="A6" s="8" t="s">
        <v>91</v>
      </c>
      <c r="B6" s="6">
        <v>45022</v>
      </c>
      <c r="C6" s="6">
        <v>45023</v>
      </c>
      <c r="D6" s="4">
        <v>329</v>
      </c>
      <c r="E6" s="4">
        <v>329</v>
      </c>
      <c r="F6" s="9" t="s">
        <v>92</v>
      </c>
      <c r="G6" s="4">
        <f t="shared" si="0"/>
        <v>0</v>
      </c>
      <c r="H6" s="4" t="str">
        <f t="shared" si="1"/>
        <v>，202304061037270069</v>
      </c>
      <c r="I6" s="4" t="e">
        <f>VLOOKUP(A6,HOP!A:U,21,0)</f>
        <v>#N/A</v>
      </c>
      <c r="J6" s="4">
        <v>4.6</v>
      </c>
    </row>
    <row r="7" s="4" customFormat="1" hidden="1" spans="1:10">
      <c r="A7" s="8" t="s">
        <v>93</v>
      </c>
      <c r="B7" s="6">
        <v>45022</v>
      </c>
      <c r="C7" s="6">
        <v>45023</v>
      </c>
      <c r="D7" s="4">
        <v>680.4</v>
      </c>
      <c r="E7" s="4">
        <v>680.4</v>
      </c>
      <c r="F7" s="9" t="s">
        <v>94</v>
      </c>
      <c r="G7" s="4">
        <f t="shared" si="0"/>
        <v>0</v>
      </c>
      <c r="H7" s="4" t="str">
        <f t="shared" si="1"/>
        <v>，202304061245080076</v>
      </c>
      <c r="I7" s="4" t="e">
        <f>VLOOKUP(A7,HOP!A:U,21,0)</f>
        <v>#N/A</v>
      </c>
      <c r="J7" s="4">
        <v>4.6</v>
      </c>
    </row>
    <row r="8" s="4" customFormat="1" hidden="1" spans="1:10">
      <c r="A8" s="8" t="s">
        <v>95</v>
      </c>
      <c r="B8" s="6">
        <v>45022</v>
      </c>
      <c r="C8" s="6">
        <v>45023</v>
      </c>
      <c r="D8" s="4">
        <v>329</v>
      </c>
      <c r="E8" s="4">
        <v>329</v>
      </c>
      <c r="F8" s="9" t="s">
        <v>96</v>
      </c>
      <c r="G8" s="4">
        <f t="shared" si="0"/>
        <v>0</v>
      </c>
      <c r="H8" s="4" t="str">
        <f t="shared" si="1"/>
        <v>，202304061837550020</v>
      </c>
      <c r="I8" s="4" t="e">
        <f>VLOOKUP(A8,HOP!A:U,21,0)</f>
        <v>#N/A</v>
      </c>
      <c r="J8" s="4">
        <v>4.6</v>
      </c>
    </row>
    <row r="9" s="4" customFormat="1" hidden="1" spans="1:10">
      <c r="A9" s="8" t="s">
        <v>97</v>
      </c>
      <c r="B9" s="6">
        <v>45022</v>
      </c>
      <c r="C9" s="6">
        <v>45023</v>
      </c>
      <c r="D9" s="4">
        <v>340.2</v>
      </c>
      <c r="E9" s="4">
        <v>340.2</v>
      </c>
      <c r="F9" s="9" t="s">
        <v>98</v>
      </c>
      <c r="G9" s="4">
        <f t="shared" si="0"/>
        <v>0</v>
      </c>
      <c r="H9" s="4" t="str">
        <f t="shared" si="1"/>
        <v>，202304062002080021</v>
      </c>
      <c r="I9" s="4" t="e">
        <f>VLOOKUP(A9,HOP!A:U,21,0)</f>
        <v>#N/A</v>
      </c>
      <c r="J9" s="4">
        <v>4.6</v>
      </c>
    </row>
    <row r="10" s="4" customFormat="1" hidden="1" spans="1:10">
      <c r="A10" s="8" t="s">
        <v>99</v>
      </c>
      <c r="B10" s="6">
        <v>45022</v>
      </c>
      <c r="C10" s="6">
        <v>45023</v>
      </c>
      <c r="D10" s="4">
        <v>282.1</v>
      </c>
      <c r="E10" s="4">
        <v>282.1</v>
      </c>
      <c r="F10" s="9" t="s">
        <v>100</v>
      </c>
      <c r="G10" s="4">
        <f t="shared" si="0"/>
        <v>0</v>
      </c>
      <c r="H10" s="4" t="str">
        <f t="shared" si="1"/>
        <v>，202304062108550021</v>
      </c>
      <c r="I10" s="4" t="e">
        <f>VLOOKUP(A10,HOP!A:U,21,0)</f>
        <v>#N/A</v>
      </c>
      <c r="J10" s="4">
        <v>4.6</v>
      </c>
    </row>
    <row r="11" s="4" customFormat="1" hidden="1" spans="1:9">
      <c r="A11" s="5">
        <v>999223435171903</v>
      </c>
      <c r="B11" s="6">
        <v>45022</v>
      </c>
      <c r="C11" s="6">
        <v>45024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999223449353004</v>
      </c>
      <c r="B12" s="6">
        <v>45022</v>
      </c>
      <c r="C12" s="6">
        <v>45024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10">
      <c r="A13" s="8" t="s">
        <v>101</v>
      </c>
      <c r="B13" s="6">
        <v>45023</v>
      </c>
      <c r="C13" s="6">
        <v>45024</v>
      </c>
      <c r="D13" s="4">
        <v>308</v>
      </c>
      <c r="E13" s="4">
        <v>308</v>
      </c>
      <c r="F13" s="9" t="s">
        <v>102</v>
      </c>
      <c r="G13" s="4">
        <f t="shared" si="0"/>
        <v>0</v>
      </c>
      <c r="H13" s="4" t="str">
        <f t="shared" si="1"/>
        <v>，202304031244360025</v>
      </c>
      <c r="I13" s="4" t="e">
        <f>VLOOKUP(A13,HOP!A:U,21,0)</f>
        <v>#N/A</v>
      </c>
      <c r="J13" s="4">
        <v>4.3</v>
      </c>
    </row>
    <row r="14" s="4" customFormat="1" hidden="1" spans="1:10">
      <c r="A14" s="8" t="s">
        <v>103</v>
      </c>
      <c r="B14" s="6">
        <v>45023</v>
      </c>
      <c r="C14" s="6">
        <v>45024</v>
      </c>
      <c r="D14" s="4">
        <v>315</v>
      </c>
      <c r="E14" s="4">
        <v>315</v>
      </c>
      <c r="F14" s="9" t="s">
        <v>104</v>
      </c>
      <c r="G14" s="4">
        <f t="shared" si="0"/>
        <v>0</v>
      </c>
      <c r="H14" s="4" t="str">
        <f t="shared" si="1"/>
        <v>，202304031246290025</v>
      </c>
      <c r="I14" s="4" t="e">
        <f>VLOOKUP(A14,HOP!A:U,21,0)</f>
        <v>#N/A</v>
      </c>
      <c r="J14" s="4">
        <v>4.3</v>
      </c>
    </row>
    <row r="15" s="4" customFormat="1" hidden="1" spans="1:10">
      <c r="A15" s="8" t="s">
        <v>105</v>
      </c>
      <c r="B15" s="6">
        <v>45023</v>
      </c>
      <c r="C15" s="6">
        <v>45024</v>
      </c>
      <c r="D15" s="4">
        <v>945</v>
      </c>
      <c r="E15" s="4">
        <v>945</v>
      </c>
      <c r="F15" s="9" t="s">
        <v>106</v>
      </c>
      <c r="G15" s="4">
        <f t="shared" si="0"/>
        <v>0</v>
      </c>
      <c r="H15" s="4" t="str">
        <f t="shared" si="1"/>
        <v>，202304031245200021</v>
      </c>
      <c r="I15" s="4" t="e">
        <f>VLOOKUP(A15,HOP!A:U,21,0)</f>
        <v>#N/A</v>
      </c>
      <c r="J15" s="4">
        <v>4.3</v>
      </c>
    </row>
    <row r="16" s="4" customFormat="1" hidden="1" spans="1:10">
      <c r="A16" s="8" t="s">
        <v>107</v>
      </c>
      <c r="B16" s="6">
        <v>45023</v>
      </c>
      <c r="C16" s="6">
        <v>45024</v>
      </c>
      <c r="D16" s="4">
        <v>315</v>
      </c>
      <c r="E16" s="4">
        <v>315</v>
      </c>
      <c r="F16" s="9" t="s">
        <v>108</v>
      </c>
      <c r="G16" s="4">
        <f t="shared" si="0"/>
        <v>0</v>
      </c>
      <c r="H16" s="4" t="str">
        <f t="shared" si="1"/>
        <v>，202304031302410021</v>
      </c>
      <c r="I16" s="4" t="e">
        <f>VLOOKUP(A16,HOP!A:U,21,0)</f>
        <v>#N/A</v>
      </c>
      <c r="J16" s="4">
        <v>4.3</v>
      </c>
    </row>
    <row r="17" s="4" customFormat="1" spans="1:9">
      <c r="A17" s="5">
        <v>999223534620946</v>
      </c>
      <c r="B17" s="6">
        <v>45023</v>
      </c>
      <c r="C17" s="6">
        <v>45024</v>
      </c>
      <c r="D17" s="4">
        <v>153</v>
      </c>
      <c r="E17" s="4" t="str">
        <f>VLOOKUP(A17,HOP!A:L,12,0)</f>
        <v>153.00</v>
      </c>
      <c r="F17" s="4" t="str">
        <f>VLOOKUP(A17,HOP!A:C,3,0)</f>
        <v>3206524</v>
      </c>
      <c r="G17" s="4">
        <f t="shared" si="0"/>
        <v>0</v>
      </c>
      <c r="H17" s="4" t="str">
        <f t="shared" si="1"/>
        <v>，3206524</v>
      </c>
      <c r="I17" s="4" t="str">
        <f>VLOOKUP(A17,HOP!A:U,21,0)</f>
        <v>直采</v>
      </c>
    </row>
    <row r="19" spans="4:4">
      <c r="D19" s="4">
        <f>SUM(D2:D18)</f>
        <v>6666.7</v>
      </c>
    </row>
    <row r="24" spans="1:4">
      <c r="A24" s="4" t="s">
        <v>109</v>
      </c>
      <c r="C24" s="4">
        <v>1836</v>
      </c>
      <c r="D24" s="4">
        <v>2088.07</v>
      </c>
    </row>
    <row r="25" spans="1:4">
      <c r="A25" s="4" t="s">
        <v>110</v>
      </c>
      <c r="C25" s="4">
        <v>4830.7</v>
      </c>
      <c r="D25" s="4">
        <v>5493.91</v>
      </c>
    </row>
    <row r="26" spans="1:4">
      <c r="A26" s="4" t="s">
        <v>111</v>
      </c>
      <c r="C26" s="4">
        <f>SUBTOTAL(9,C24:C25)</f>
        <v>6666.7</v>
      </c>
      <c r="D26" s="4">
        <f>SUBTOTAL(9,D24:D25)</f>
        <v>7581.98</v>
      </c>
    </row>
    <row r="27" spans="1:1">
      <c r="A27" s="4" t="s">
        <v>112</v>
      </c>
    </row>
  </sheetData>
  <autoFilter ref="A1:X17">
    <filterColumn colId="3">
      <filters>
        <filter val="282.1"/>
        <filter val="340.2"/>
        <filter val="153"/>
        <filter val="1683"/>
        <filter val="680.4"/>
        <filter val="315"/>
        <filter val="945"/>
        <filter val="308"/>
        <filter val="658"/>
        <filter val="329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999223379577532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999223534620946</v>
      </c>
      <c r="B3" s="1" t="s">
        <v>137</v>
      </c>
      <c r="C3" s="1" t="s">
        <v>150</v>
      </c>
      <c r="D3" s="1" t="s">
        <v>151</v>
      </c>
      <c r="E3" s="1" t="s">
        <v>83</v>
      </c>
      <c r="F3" s="1" t="s">
        <v>137</v>
      </c>
      <c r="G3" s="1" t="s">
        <v>152</v>
      </c>
      <c r="H3" s="1" t="s">
        <v>138</v>
      </c>
      <c r="I3" s="1" t="s">
        <v>153</v>
      </c>
      <c r="J3" s="1" t="s">
        <v>140</v>
      </c>
      <c r="K3" s="1" t="s">
        <v>153</v>
      </c>
      <c r="L3" s="1" t="s">
        <v>153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154</v>
      </c>
      <c r="S3" s="1" t="s">
        <v>146</v>
      </c>
      <c r="T3" s="1" t="s">
        <v>147</v>
      </c>
      <c r="U3" s="1" t="s">
        <v>148</v>
      </c>
      <c r="V3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2023-04-23T01:35:50Z</dcterms:created>
  <dcterms:modified xsi:type="dcterms:W3CDTF">2023-04-23T02:02:45Z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1AA44BA3F53F44E8BDEA97925A9A5EE0_12</vt:lpwstr>
  </property>
  <property fmtid="{D5CDD505-2E9C-101B-9397-08002B2CF9AE}" pid="3" name="KSOProductBuildVer">
    <vt:lpwstr>2052-11.1.0.14036</vt:lpwstr>
  </property>
</Properties>
</file>