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<sst xmlns="http://schemas.openxmlformats.org/spreadsheetml/2006/main" count="288" uniqueCount="153">
  <si>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</si>
  <si>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</si>
  <si>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</si>
  <si>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</si>
  <si>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</si>
  <si>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</si>
  <si>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</si>
  <si>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</si>
  <si>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</si>
  <si>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</si>
  <si>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</si>
  <si>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</si>
  <si>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</si>
  <si>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</si>
  <si>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</si>
  <si>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</si>
  <si>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</si>
  <si>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</si>
  <si>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</si>
  <si>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</si>
  <si>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</si>
  <si>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</si>
  <si>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</si>
  <si>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</si>
  <si>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</si>
  <si>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23005101480	</t>
  </si>
  <si>
    <t>Ctrip</t>
  </si>
  <si>
    <t>正常</t>
  </si>
  <si>
    <t>[威中县]槟城日光酒店 (槟城对抗新冠肺炎认证)(The Light Hotel Penang)(37221695)</t>
  </si>
  <si>
    <t>超豪华房&lt;2人入住&gt;&lt;不退款&gt;</t>
  </si>
  <si>
    <t>USD</t>
  </si>
  <si>
    <t>KWOK/VUI MING</t>
  </si>
  <si>
    <t>CA5326230422USD</t>
  </si>
  <si>
    <t>未提现</t>
  </si>
  <si>
    <t>携程开票</t>
  </si>
  <si>
    <t xml:space="preserve">3089540	</t>
  </si>
  <si>
    <t xml:space="preserve">1467949291	</t>
  </si>
  <si>
    <t xml:space="preserve">999223607607752	</t>
  </si>
  <si>
    <t>[梳邦再也]双威金字塔酒店(Sunway Pyramid Hotel)(38635777)</t>
  </si>
  <si>
    <t>豪华特大床房&lt;2人入住&gt;&lt;不退款&gt;&lt;早餐&gt;</t>
  </si>
  <si>
    <t>GU/HONGZHANG</t>
  </si>
  <si>
    <t xml:space="preserve">3218898	</t>
  </si>
  <si>
    <t xml:space="preserve">	</t>
  </si>
  <si>
    <t xml:space="preserve">999223683491494	</t>
  </si>
  <si>
    <t>[曼谷]曼谷拉查丹利中心酒店(Grande Centre Point Hotel Ratchadamri Bangkok)(40721624)</t>
  </si>
  <si>
    <t>豪华套房（经典高级套房）&lt;2人入住&gt;&lt;不退款&gt;</t>
  </si>
  <si>
    <t>liu/xiaojun</t>
  </si>
  <si>
    <t xml:space="preserve">3233232	</t>
  </si>
  <si>
    <t xml:space="preserve">999223681517601	</t>
  </si>
  <si>
    <t>BAO/SHUYAN</t>
  </si>
  <si>
    <t>CA5326230423USD</t>
  </si>
  <si>
    <t xml:space="preserve">3232912	</t>
  </si>
  <si>
    <t xml:space="preserve">999223683228671	</t>
  </si>
  <si>
    <t>[吉隆坡]吉隆坡四季酒店(Four Seasons Hotel Kuala Lumpur)(40721593)</t>
  </si>
  <si>
    <t>园景尊贵特大床房&lt;2人入住&gt;&lt;不退款&gt;&lt;早餐&gt;</t>
  </si>
  <si>
    <t>Menghua/Yao</t>
  </si>
  <si>
    <t xml:space="preserve">3233184	</t>
  </si>
  <si>
    <t xml:space="preserve">999223731317346	</t>
  </si>
  <si>
    <t>[马卡蒂]马尼拉迷你套房酒店-马卡迪裕景商业大厦(The Mini Suites - Eton Tower Makati Manila)(37249679)</t>
  </si>
  <si>
    <t>迷你大床房&lt;2人入住&gt;&lt;不退款&gt;</t>
  </si>
  <si>
    <t>Reyes/Elizabeth B</t>
  </si>
  <si>
    <t xml:space="preserve">3245497	</t>
  </si>
  <si>
    <t xml:space="preserve">-1495471805	</t>
  </si>
  <si>
    <t xml:space="preserve">999223742190926	</t>
  </si>
  <si>
    <t>[Kuala Kuantan]斯里曼加精品酒店(Sri Manja Boutique Hotel)(48056107)</t>
  </si>
  <si>
    <t>高级房(大床)&lt;2人入住&gt;&lt;不退款&gt;</t>
  </si>
  <si>
    <t>Said/Sima</t>
  </si>
  <si>
    <t xml:space="preserve">3253790	</t>
  </si>
  <si>
    <t>,</t>
  </si>
  <si>
    <t>USD 2009</t>
  </si>
  <si>
    <t>A230423091601911</t>
  </si>
  <si>
    <t>A230423091833911</t>
  </si>
  <si>
    <t>USD / HKD 当前参考汇率: 7.84738</t>
  </si>
  <si>
    <t>总计：2009 USD/
15765.39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</si>
  <si>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</si>
  <si>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</si>
  <si>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</si>
  <si>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</si>
  <si>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</si>
  <si>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</si>
  <si>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</si>
  <si>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</si>
  <si>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</si>
  <si>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</si>
  <si>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</si>
  <si>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</si>
  <si>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</si>
  <si>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</si>
  <si>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</si>
  <si>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</si>
  <si>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</si>
  <si>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</si>
  <si>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</si>
  <si>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</si>
  <si>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3245497</t>
  </si>
  <si>
    <t>马尼拉迷你套房酒店-马卡迪裕景商业大厦</t>
  </si>
  <si>
    <t>Reyes Elizabeth B</t>
  </si>
  <si>
    <t>2023-04-20</t>
  </si>
  <si>
    <t>退房日周结</t>
  </si>
  <si>
    <t>261.96</t>
  </si>
  <si>
    <t>38.00</t>
  </si>
  <si>
    <t>0</t>
  </si>
  <si>
    <t>0.00</t>
  </si>
  <si>
    <t>携程盛景国际直连</t>
  </si>
  <si>
    <t>01.010677</t>
  </si>
  <si>
    <t>2023-04-19 08:13:39</t>
  </si>
  <si>
    <t>否</t>
  </si>
  <si>
    <t>汇智国际旅游发展有限公司</t>
  </si>
  <si>
    <t>直连</t>
  </si>
  <si>
    <t>菲律宾</t>
  </si>
  <si>
    <t>2023-03-04</t>
  </si>
  <si>
    <t>3089540</t>
  </si>
  <si>
    <t>槟城日光酒店</t>
  </si>
  <si>
    <t>KWOK VUI MING</t>
  </si>
  <si>
    <t>2023-04-18</t>
  </si>
  <si>
    <t>519.62</t>
  </si>
  <si>
    <t>75.00</t>
  </si>
  <si>
    <t>2023-03-04 08:55:40</t>
  </si>
  <si>
    <t>马来西亚</t>
  </si>
  <si>
    <t>2023-04-12</t>
  </si>
  <si>
    <t>3218898</t>
  </si>
  <si>
    <t>双威金字塔酒店</t>
  </si>
  <si>
    <t>GU HONGZHANG</t>
  </si>
  <si>
    <t>2023-04-16</t>
  </si>
  <si>
    <t>1532.84</t>
  </si>
  <si>
    <t>222.00</t>
  </si>
  <si>
    <t>2023-04-12 15:17:38</t>
  </si>
  <si>
    <t>直采</t>
  </si>
  <si>
    <t>3253790</t>
  </si>
  <si>
    <t>斯里曼迦精品酒店</t>
  </si>
  <si>
    <t>Said Sima</t>
  </si>
  <si>
    <t>186.13</t>
  </si>
  <si>
    <t>27.00</t>
  </si>
  <si>
    <t>2023-04-19 19:02:16</t>
  </si>
  <si>
    <t>3232912</t>
  </si>
  <si>
    <t>曼谷拉查丹利中心酒店  (SHA Plus+)</t>
  </si>
  <si>
    <t>BAO SHUYAN</t>
  </si>
  <si>
    <t>3389.24</t>
  </si>
  <si>
    <t>492.00</t>
  </si>
  <si>
    <t>2023-04-16 10:32:51</t>
  </si>
  <si>
    <t>泰国</t>
  </si>
  <si>
    <t>3233184</t>
  </si>
  <si>
    <t>吉隆坡四季酒店</t>
  </si>
  <si>
    <t>Menghua Yao</t>
  </si>
  <si>
    <t>2023-04-17</t>
  </si>
  <si>
    <t>5414.52</t>
  </si>
  <si>
    <t>786.00</t>
  </si>
  <si>
    <t>2023-04-16 15:24:40</t>
  </si>
  <si>
    <t>3233232</t>
  </si>
  <si>
    <t>liu xiaojun</t>
  </si>
  <si>
    <t>2541.93</t>
  </si>
  <si>
    <t>369.00</t>
  </si>
  <si>
    <t>2023-04-16 13:02:37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</si>
</sst>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106680</xdr:colOff>
      <xdr:row>42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26080"/>
          <a:ext cx="9258300" cy="4785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G20" sqref="$A1:$XFD1048576"/>
    </sheetView>
  </sheetViews>
  <sheetFormatPr defaultColWidth="9" defaultRowHeight="14.4" outlineLevelRow="7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45034</v>
      </c>
      <c r="G2" s="6">
        <v>45035</v>
      </c>
      <c r="H2" s="4">
        <v>1</v>
      </c>
      <c r="I2" s="4">
        <v>1</v>
      </c>
      <c r="J2" s="4">
        <v>1</v>
      </c>
      <c r="K2" s="4" t="s">
        <v>30</v>
      </c>
      <c r="L2" s="4">
        <v>75</v>
      </c>
      <c r="M2" s="4">
        <v>75</v>
      </c>
      <c r="N2" s="4" t="s">
        <v>31</v>
      </c>
      <c r="O2" s="4" t="s">
        <v>32</v>
      </c>
      <c r="P2" s="4" t="s">
        <v>33</v>
      </c>
      <c r="Q2" s="4">
        <v>0</v>
      </c>
      <c r="R2" s="8">
        <v>44989.0000115741</v>
      </c>
      <c r="S2" s="6">
        <v>45038</v>
      </c>
      <c r="T2" s="4" t="s">
        <v>34</v>
      </c>
      <c r="U2" s="4">
        <v>75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45032</v>
      </c>
      <c r="G3" s="6">
        <v>45035</v>
      </c>
      <c r="H3" s="4">
        <v>1</v>
      </c>
      <c r="I3" s="4">
        <v>3</v>
      </c>
      <c r="J3" s="4">
        <v>3</v>
      </c>
      <c r="K3" s="4" t="s">
        <v>30</v>
      </c>
      <c r="L3" s="4">
        <v>222</v>
      </c>
      <c r="M3" s="4">
        <v>222</v>
      </c>
      <c r="N3" s="4" t="s">
        <v>40</v>
      </c>
      <c r="O3" s="4" t="s">
        <v>32</v>
      </c>
      <c r="P3" s="4" t="s">
        <v>33</v>
      </c>
      <c r="Q3" s="4">
        <v>0</v>
      </c>
      <c r="R3" s="8">
        <v>45028</v>
      </c>
      <c r="S3" s="6">
        <v>45038</v>
      </c>
      <c r="T3" s="4" t="s">
        <v>34</v>
      </c>
      <c r="U3" s="4">
        <v>222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45032</v>
      </c>
      <c r="G4" s="6">
        <v>45035</v>
      </c>
      <c r="H4" s="4">
        <v>1</v>
      </c>
      <c r="I4" s="4">
        <v>3</v>
      </c>
      <c r="J4" s="4">
        <v>3</v>
      </c>
      <c r="K4" s="4" t="s">
        <v>30</v>
      </c>
      <c r="L4" s="4">
        <v>369</v>
      </c>
      <c r="M4" s="4">
        <v>369</v>
      </c>
      <c r="N4" s="4" t="s">
        <v>46</v>
      </c>
      <c r="O4" s="4" t="s">
        <v>32</v>
      </c>
      <c r="P4" s="4" t="s">
        <v>33</v>
      </c>
      <c r="Q4" s="4">
        <v>0</v>
      </c>
      <c r="R4" s="8">
        <v>45032</v>
      </c>
      <c r="S4" s="6">
        <v>45038</v>
      </c>
      <c r="T4" s="4" t="s">
        <v>34</v>
      </c>
      <c r="U4" s="4">
        <v>369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45032</v>
      </c>
      <c r="G5" s="6">
        <v>45036</v>
      </c>
      <c r="H5" s="4">
        <v>1</v>
      </c>
      <c r="I5" s="4">
        <v>4</v>
      </c>
      <c r="J5" s="4">
        <v>4</v>
      </c>
      <c r="K5" s="4" t="s">
        <v>30</v>
      </c>
      <c r="L5" s="4">
        <v>492</v>
      </c>
      <c r="M5" s="4">
        <v>492</v>
      </c>
      <c r="N5" s="4" t="s">
        <v>49</v>
      </c>
      <c r="O5" s="4" t="s">
        <v>50</v>
      </c>
      <c r="P5" s="4" t="s">
        <v>33</v>
      </c>
      <c r="Q5" s="4">
        <v>0</v>
      </c>
      <c r="R5" s="8">
        <v>45032</v>
      </c>
      <c r="S5" s="6">
        <v>45039</v>
      </c>
      <c r="T5" s="4" t="s">
        <v>34</v>
      </c>
      <c r="U5" s="4">
        <v>492</v>
      </c>
      <c r="V5" s="4">
        <v>0</v>
      </c>
      <c r="W5" s="4">
        <v>0</v>
      </c>
      <c r="X5" s="4" t="s">
        <v>51</v>
      </c>
      <c r="Y5" s="4" t="s">
        <v>42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45033</v>
      </c>
      <c r="G6" s="6">
        <v>45036</v>
      </c>
      <c r="H6" s="4">
        <v>1</v>
      </c>
      <c r="I6" s="4">
        <v>3</v>
      </c>
      <c r="J6" s="4">
        <v>3</v>
      </c>
      <c r="K6" s="4" t="s">
        <v>30</v>
      </c>
      <c r="L6" s="4">
        <v>786</v>
      </c>
      <c r="M6" s="4">
        <v>786</v>
      </c>
      <c r="N6" s="4" t="s">
        <v>55</v>
      </c>
      <c r="O6" s="4" t="s">
        <v>50</v>
      </c>
      <c r="P6" s="4" t="s">
        <v>33</v>
      </c>
      <c r="Q6" s="4">
        <v>0</v>
      </c>
      <c r="R6" s="8">
        <v>45032</v>
      </c>
      <c r="S6" s="6">
        <v>45039</v>
      </c>
      <c r="T6" s="4" t="s">
        <v>34</v>
      </c>
      <c r="U6" s="4">
        <v>786</v>
      </c>
      <c r="V6" s="4">
        <v>0</v>
      </c>
      <c r="W6" s="4">
        <v>0</v>
      </c>
      <c r="X6" s="4" t="s">
        <v>56</v>
      </c>
      <c r="Y6" s="4" t="s">
        <v>42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45035</v>
      </c>
      <c r="G7" s="6">
        <v>45036</v>
      </c>
      <c r="H7" s="4">
        <v>1</v>
      </c>
      <c r="I7" s="4">
        <v>1</v>
      </c>
      <c r="J7" s="4">
        <v>1</v>
      </c>
      <c r="K7" s="4" t="s">
        <v>30</v>
      </c>
      <c r="L7" s="4">
        <v>38</v>
      </c>
      <c r="M7" s="4">
        <v>38</v>
      </c>
      <c r="N7" s="4" t="s">
        <v>60</v>
      </c>
      <c r="O7" s="4" t="s">
        <v>50</v>
      </c>
      <c r="P7" s="4" t="s">
        <v>33</v>
      </c>
      <c r="Q7" s="4">
        <v>0</v>
      </c>
      <c r="R7" s="8">
        <v>45035</v>
      </c>
      <c r="S7" s="6">
        <v>45039</v>
      </c>
      <c r="T7" s="4" t="s">
        <v>34</v>
      </c>
      <c r="U7" s="4">
        <v>38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45035</v>
      </c>
      <c r="G8" s="6">
        <v>45036</v>
      </c>
      <c r="H8" s="4">
        <v>1</v>
      </c>
      <c r="I8" s="4">
        <v>1</v>
      </c>
      <c r="J8" s="4">
        <v>1</v>
      </c>
      <c r="K8" s="4" t="s">
        <v>30</v>
      </c>
      <c r="L8" s="4">
        <v>27</v>
      </c>
      <c r="M8" s="4">
        <v>27</v>
      </c>
      <c r="N8" s="4" t="s">
        <v>66</v>
      </c>
      <c r="O8" s="4" t="s">
        <v>50</v>
      </c>
      <c r="P8" s="4" t="s">
        <v>33</v>
      </c>
      <c r="Q8" s="4">
        <v>0</v>
      </c>
      <c r="R8" s="8">
        <v>45035</v>
      </c>
      <c r="S8" s="6">
        <v>45039</v>
      </c>
      <c r="T8" s="4" t="s">
        <v>34</v>
      </c>
      <c r="U8" s="4">
        <v>27</v>
      </c>
      <c r="V8" s="4">
        <v>0</v>
      </c>
      <c r="W8" s="4">
        <v>0</v>
      </c>
      <c r="X8" s="4" t="s">
        <v>67</v>
      </c>
      <c r="Y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115" zoomScaleNormal="115" topLeftCell="A5" workbookViewId="0">
      <selection activeCell="E12" sqref="E12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68</v>
      </c>
    </row>
    <row r="2" spans="1:9">
      <c r="A2" s="5">
        <v>23005101480</v>
      </c>
      <c r="B2" s="6">
        <v>45034</v>
      </c>
      <c r="C2" s="6">
        <v>45035</v>
      </c>
      <c r="D2" s="4">
        <v>75</v>
      </c>
      <c r="E2" t="str">
        <f>VLOOKUP(A2,HOP!A:L,12,0)</f>
        <v>75.00</v>
      </c>
      <c r="F2" t="str">
        <f>VLOOKUP(A2,HOP!A:C,3,0)</f>
        <v>3089540</v>
      </c>
      <c r="G2">
        <f>D2-E2</f>
        <v>0</v>
      </c>
      <c r="H2" t="str">
        <f>$H$1&amp;F2</f>
        <v>,3089540</v>
      </c>
      <c r="I2" t="str">
        <f>VLOOKUP(A2,HOP!A:U,21,0)</f>
        <v>直连</v>
      </c>
    </row>
    <row r="3" spans="1:9">
      <c r="A3" s="5">
        <v>999223607607752</v>
      </c>
      <c r="B3" s="6">
        <v>45032</v>
      </c>
      <c r="C3" s="6">
        <v>45035</v>
      </c>
      <c r="D3" s="4">
        <v>222</v>
      </c>
      <c r="E3" t="str">
        <f>VLOOKUP(A3,HOP!A:L,12,0)</f>
        <v>222.00</v>
      </c>
      <c r="F3" t="str">
        <f>VLOOKUP(A3,HOP!A:C,3,0)</f>
        <v>3218898</v>
      </c>
      <c r="G3">
        <f t="shared" ref="G3:G8" si="0">D3-E3</f>
        <v>0</v>
      </c>
      <c r="H3" t="str">
        <f t="shared" ref="H3:H8" si="1">$H$1&amp;F3</f>
        <v>,3218898</v>
      </c>
      <c r="I3" t="str">
        <f>VLOOKUP(A3,HOP!A:U,21,0)</f>
        <v>直采</v>
      </c>
    </row>
    <row r="4" spans="1:9">
      <c r="A4" s="5">
        <v>999223683491494</v>
      </c>
      <c r="B4" s="6">
        <v>45032</v>
      </c>
      <c r="C4" s="6">
        <v>45035</v>
      </c>
      <c r="D4" s="4">
        <v>369</v>
      </c>
      <c r="E4" t="str">
        <f>VLOOKUP(A4,HOP!A:L,12,0)</f>
        <v>369.00</v>
      </c>
      <c r="F4" t="str">
        <f>VLOOKUP(A4,HOP!A:C,3,0)</f>
        <v>3233232</v>
      </c>
      <c r="G4">
        <f t="shared" si="0"/>
        <v>0</v>
      </c>
      <c r="H4" t="str">
        <f t="shared" si="1"/>
        <v>,3233232</v>
      </c>
      <c r="I4" t="str">
        <f>VLOOKUP(A4,HOP!A:U,21,0)</f>
        <v>直采</v>
      </c>
    </row>
    <row r="5" s="4" customFormat="1" spans="1:9">
      <c r="A5" s="5">
        <v>999223681517601</v>
      </c>
      <c r="B5" s="6">
        <v>45032</v>
      </c>
      <c r="C5" s="6">
        <v>45036</v>
      </c>
      <c r="D5" s="4">
        <v>492</v>
      </c>
      <c r="E5" t="str">
        <f>VLOOKUP(A5,HOP!A:L,12,0)</f>
        <v>492.00</v>
      </c>
      <c r="F5" t="str">
        <f>VLOOKUP(A5,HOP!A:C,3,0)</f>
        <v>3232912</v>
      </c>
      <c r="G5">
        <f t="shared" si="0"/>
        <v>0</v>
      </c>
      <c r="H5" t="str">
        <f t="shared" si="1"/>
        <v>,3232912</v>
      </c>
      <c r="I5" t="str">
        <f>VLOOKUP(A5,HOP!A:U,21,0)</f>
        <v>直采</v>
      </c>
    </row>
    <row r="6" s="4" customFormat="1" spans="1:9">
      <c r="A6" s="5">
        <v>999223683228671</v>
      </c>
      <c r="B6" s="6">
        <v>45033</v>
      </c>
      <c r="C6" s="6">
        <v>45036</v>
      </c>
      <c r="D6" s="4">
        <v>786</v>
      </c>
      <c r="E6" t="str">
        <f>VLOOKUP(A6,HOP!A:L,12,0)</f>
        <v>786.00</v>
      </c>
      <c r="F6" t="str">
        <f>VLOOKUP(A6,HOP!A:C,3,0)</f>
        <v>3233184</v>
      </c>
      <c r="G6">
        <f t="shared" si="0"/>
        <v>0</v>
      </c>
      <c r="H6" t="str">
        <f t="shared" si="1"/>
        <v>,3233184</v>
      </c>
      <c r="I6" t="str">
        <f>VLOOKUP(A6,HOP!A:U,21,0)</f>
        <v>直采</v>
      </c>
    </row>
    <row r="7" s="4" customFormat="1" spans="1:9">
      <c r="A7" s="5">
        <v>999223731317346</v>
      </c>
      <c r="B7" s="6">
        <v>45035</v>
      </c>
      <c r="C7" s="6">
        <v>45036</v>
      </c>
      <c r="D7" s="4">
        <v>38</v>
      </c>
      <c r="E7" t="str">
        <f>VLOOKUP(A7,HOP!A:L,12,0)</f>
        <v>38.00</v>
      </c>
      <c r="F7" t="str">
        <f>VLOOKUP(A7,HOP!A:C,3,0)</f>
        <v>3245497</v>
      </c>
      <c r="G7">
        <f t="shared" si="0"/>
        <v>0</v>
      </c>
      <c r="H7" t="str">
        <f t="shared" si="1"/>
        <v>,3245497</v>
      </c>
      <c r="I7" t="str">
        <f>VLOOKUP(A7,HOP!A:U,21,0)</f>
        <v>直连</v>
      </c>
    </row>
    <row r="8" s="4" customFormat="1" spans="1:9">
      <c r="A8" s="5">
        <v>999223742190926</v>
      </c>
      <c r="B8" s="6">
        <v>45035</v>
      </c>
      <c r="C8" s="6">
        <v>45036</v>
      </c>
      <c r="D8" s="4">
        <v>27</v>
      </c>
      <c r="E8" t="str">
        <f>VLOOKUP(A8,HOP!A:L,12,0)</f>
        <v>27.00</v>
      </c>
      <c r="F8" t="str">
        <f>VLOOKUP(A8,HOP!A:C,3,0)</f>
        <v>3253790</v>
      </c>
      <c r="G8">
        <f t="shared" si="0"/>
        <v>0</v>
      </c>
      <c r="H8" t="str">
        <f t="shared" si="1"/>
        <v>,3253790</v>
      </c>
      <c r="I8" t="str">
        <f>VLOOKUP(A8,HOP!A:U,21,0)</f>
        <v>直连</v>
      </c>
    </row>
    <row r="10" spans="4:4">
      <c r="D10">
        <f>SUM(D2:D9)</f>
        <v>2009</v>
      </c>
    </row>
    <row r="11" spans="4:4">
      <c r="D11" t="s">
        <v>69</v>
      </c>
    </row>
    <row r="12" spans="1:3">
      <c r="A12" t="s">
        <v>70</v>
      </c>
      <c r="B12">
        <v>1869</v>
      </c>
      <c r="C12">
        <v>14666.75</v>
      </c>
    </row>
    <row r="13" spans="1:3">
      <c r="A13" t="s">
        <v>71</v>
      </c>
      <c r="B13">
        <v>140</v>
      </c>
      <c r="C13">
        <v>1098.64</v>
      </c>
    </row>
    <row r="14" spans="1:3">
      <c r="A14" t="s">
        <v>72</v>
      </c>
      <c r="B14">
        <f>SUM(B12:B13)</f>
        <v>2009</v>
      </c>
      <c r="C14">
        <f>SUM(C12:C13)</f>
        <v>15765.39</v>
      </c>
    </row>
    <row r="15" spans="1:1">
      <c r="A15" s="7" t="s">
        <v>73</v>
      </c>
    </row>
  </sheetData>
  <autoFilter ref="A1:X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C14" sqref="C14"/>
    </sheetView>
  </sheetViews>
  <sheetFormatPr defaultColWidth="9" defaultRowHeight="14.4" outlineLevelRow="7"/>
  <cols>
    <col min="1" max="1" width="12.8888888888889"/>
  </cols>
  <sheetData>
    <row r="1" spans="1:22">
      <c r="A1" s="1" t="s">
        <v>74</v>
      </c>
      <c r="B1" s="1" t="s">
        <v>75</v>
      </c>
      <c r="C1" s="1" t="s">
        <v>76</v>
      </c>
      <c r="D1" s="1" t="s">
        <v>77</v>
      </c>
      <c r="E1" s="1" t="s">
        <v>13</v>
      </c>
      <c r="F1" s="1" t="s">
        <v>5</v>
      </c>
      <c r="G1" s="1" t="s">
        <v>6</v>
      </c>
      <c r="H1" s="1" t="s">
        <v>78</v>
      </c>
      <c r="I1" s="1" t="s">
        <v>79</v>
      </c>
      <c r="J1" s="1" t="s">
        <v>80</v>
      </c>
      <c r="K1" s="1" t="s">
        <v>81</v>
      </c>
      <c r="L1" s="1" t="s">
        <v>82</v>
      </c>
      <c r="M1" s="1" t="s">
        <v>83</v>
      </c>
      <c r="N1" s="1" t="s">
        <v>84</v>
      </c>
      <c r="O1" s="1" t="s">
        <v>85</v>
      </c>
      <c r="P1" s="1" t="s">
        <v>86</v>
      </c>
      <c r="Q1" s="1" t="s">
        <v>87</v>
      </c>
      <c r="R1" s="1" t="s">
        <v>88</v>
      </c>
      <c r="S1" s="1" t="s">
        <v>89</v>
      </c>
      <c r="T1" s="1" t="s">
        <v>90</v>
      </c>
      <c r="U1" s="1" t="s">
        <v>91</v>
      </c>
      <c r="V1" s="1" t="s">
        <v>92</v>
      </c>
    </row>
    <row r="2" spans="1:22">
      <c r="A2" s="2">
        <v>999223731317346</v>
      </c>
      <c r="B2" s="3" t="s">
        <v>93</v>
      </c>
      <c r="C2" s="3" t="s">
        <v>94</v>
      </c>
      <c r="D2" s="3" t="s">
        <v>95</v>
      </c>
      <c r="E2" s="3" t="s">
        <v>96</v>
      </c>
      <c r="F2" s="3" t="s">
        <v>93</v>
      </c>
      <c r="G2" s="3" t="s">
        <v>97</v>
      </c>
      <c r="H2" s="3" t="s">
        <v>98</v>
      </c>
      <c r="I2" s="3" t="s">
        <v>99</v>
      </c>
      <c r="J2" s="3" t="s">
        <v>30</v>
      </c>
      <c r="K2" s="3" t="s">
        <v>100</v>
      </c>
      <c r="L2" s="3" t="s">
        <v>100</v>
      </c>
      <c r="M2" s="3" t="s">
        <v>101</v>
      </c>
      <c r="N2" s="3" t="s">
        <v>101</v>
      </c>
      <c r="O2" s="3" t="s">
        <v>102</v>
      </c>
      <c r="P2" s="3" t="s">
        <v>103</v>
      </c>
      <c r="Q2" s="3" t="s">
        <v>104</v>
      </c>
      <c r="R2" s="3" t="s">
        <v>105</v>
      </c>
      <c r="S2" s="3" t="s">
        <v>106</v>
      </c>
      <c r="T2" s="3" t="s">
        <v>107</v>
      </c>
      <c r="U2" s="3" t="s">
        <v>108</v>
      </c>
      <c r="V2" s="3" t="s">
        <v>109</v>
      </c>
    </row>
    <row r="3" spans="1:22">
      <c r="A3" s="2">
        <v>23005101480</v>
      </c>
      <c r="B3" s="3" t="s">
        <v>110</v>
      </c>
      <c r="C3" s="3" t="s">
        <v>111</v>
      </c>
      <c r="D3" s="3" t="s">
        <v>112</v>
      </c>
      <c r="E3" s="3" t="s">
        <v>113</v>
      </c>
      <c r="F3" s="3" t="s">
        <v>114</v>
      </c>
      <c r="G3" s="3" t="s">
        <v>93</v>
      </c>
      <c r="H3" s="3" t="s">
        <v>98</v>
      </c>
      <c r="I3" s="3" t="s">
        <v>115</v>
      </c>
      <c r="J3" s="3" t="s">
        <v>30</v>
      </c>
      <c r="K3" s="3" t="s">
        <v>116</v>
      </c>
      <c r="L3" s="3" t="s">
        <v>116</v>
      </c>
      <c r="M3" s="3" t="s">
        <v>101</v>
      </c>
      <c r="N3" s="3" t="s">
        <v>101</v>
      </c>
      <c r="O3" s="3" t="s">
        <v>102</v>
      </c>
      <c r="P3" s="3" t="s">
        <v>103</v>
      </c>
      <c r="Q3" s="3" t="s">
        <v>104</v>
      </c>
      <c r="R3" s="3" t="s">
        <v>117</v>
      </c>
      <c r="S3" s="3" t="s">
        <v>106</v>
      </c>
      <c r="T3" s="3" t="s">
        <v>107</v>
      </c>
      <c r="U3" s="3" t="s">
        <v>108</v>
      </c>
      <c r="V3" s="3" t="s">
        <v>118</v>
      </c>
    </row>
    <row r="4" spans="1:22">
      <c r="A4" s="2">
        <v>999223607607752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93</v>
      </c>
      <c r="H4" s="3" t="s">
        <v>98</v>
      </c>
      <c r="I4" s="3" t="s">
        <v>124</v>
      </c>
      <c r="J4" s="3" t="s">
        <v>30</v>
      </c>
      <c r="K4" s="3" t="s">
        <v>125</v>
      </c>
      <c r="L4" s="3" t="s">
        <v>125</v>
      </c>
      <c r="M4" s="3" t="s">
        <v>101</v>
      </c>
      <c r="N4" s="3" t="s">
        <v>101</v>
      </c>
      <c r="O4" s="3" t="s">
        <v>102</v>
      </c>
      <c r="P4" s="3" t="s">
        <v>103</v>
      </c>
      <c r="Q4" s="3" t="s">
        <v>104</v>
      </c>
      <c r="R4" s="3" t="s">
        <v>126</v>
      </c>
      <c r="S4" s="3" t="s">
        <v>106</v>
      </c>
      <c r="T4" s="3" t="s">
        <v>107</v>
      </c>
      <c r="U4" s="3" t="s">
        <v>127</v>
      </c>
      <c r="V4" s="3" t="s">
        <v>118</v>
      </c>
    </row>
    <row r="5" spans="1:22">
      <c r="A5" s="2">
        <v>999223742190926</v>
      </c>
      <c r="B5" s="3" t="s">
        <v>93</v>
      </c>
      <c r="C5" s="3" t="s">
        <v>128</v>
      </c>
      <c r="D5" s="3" t="s">
        <v>129</v>
      </c>
      <c r="E5" s="3" t="s">
        <v>130</v>
      </c>
      <c r="F5" s="3" t="s">
        <v>93</v>
      </c>
      <c r="G5" s="3" t="s">
        <v>97</v>
      </c>
      <c r="H5" s="3" t="s">
        <v>98</v>
      </c>
      <c r="I5" s="3" t="s">
        <v>131</v>
      </c>
      <c r="J5" s="3" t="s">
        <v>30</v>
      </c>
      <c r="K5" s="3" t="s">
        <v>132</v>
      </c>
      <c r="L5" s="3" t="s">
        <v>132</v>
      </c>
      <c r="M5" s="3" t="s">
        <v>101</v>
      </c>
      <c r="N5" s="3" t="s">
        <v>101</v>
      </c>
      <c r="O5" s="3" t="s">
        <v>102</v>
      </c>
      <c r="P5" s="3" t="s">
        <v>103</v>
      </c>
      <c r="Q5" s="3" t="s">
        <v>104</v>
      </c>
      <c r="R5" s="3" t="s">
        <v>133</v>
      </c>
      <c r="S5" s="3" t="s">
        <v>106</v>
      </c>
      <c r="T5" s="3" t="s">
        <v>107</v>
      </c>
      <c r="U5" s="3" t="s">
        <v>108</v>
      </c>
      <c r="V5" s="3" t="s">
        <v>118</v>
      </c>
    </row>
    <row r="6" spans="1:22">
      <c r="A6" s="2">
        <v>999223681517601</v>
      </c>
      <c r="B6" s="3" t="s">
        <v>123</v>
      </c>
      <c r="C6" s="3" t="s">
        <v>134</v>
      </c>
      <c r="D6" s="3" t="s">
        <v>135</v>
      </c>
      <c r="E6" s="3" t="s">
        <v>136</v>
      </c>
      <c r="F6" s="3" t="s">
        <v>123</v>
      </c>
      <c r="G6" s="3" t="s">
        <v>97</v>
      </c>
      <c r="H6" s="3" t="s">
        <v>98</v>
      </c>
      <c r="I6" s="3" t="s">
        <v>137</v>
      </c>
      <c r="J6" s="3" t="s">
        <v>30</v>
      </c>
      <c r="K6" s="3" t="s">
        <v>138</v>
      </c>
      <c r="L6" s="3" t="s">
        <v>138</v>
      </c>
      <c r="M6" s="3" t="s">
        <v>101</v>
      </c>
      <c r="N6" s="3" t="s">
        <v>101</v>
      </c>
      <c r="O6" s="3" t="s">
        <v>102</v>
      </c>
      <c r="P6" s="3" t="s">
        <v>103</v>
      </c>
      <c r="Q6" s="3" t="s">
        <v>104</v>
      </c>
      <c r="R6" s="3" t="s">
        <v>139</v>
      </c>
      <c r="S6" s="3" t="s">
        <v>106</v>
      </c>
      <c r="T6" s="3" t="s">
        <v>107</v>
      </c>
      <c r="U6" s="3" t="s">
        <v>127</v>
      </c>
      <c r="V6" s="3" t="s">
        <v>140</v>
      </c>
    </row>
    <row r="7" spans="1:22">
      <c r="A7" s="2">
        <v>999223683228671</v>
      </c>
      <c r="B7" s="3" t="s">
        <v>123</v>
      </c>
      <c r="C7" s="3" t="s">
        <v>141</v>
      </c>
      <c r="D7" s="3" t="s">
        <v>142</v>
      </c>
      <c r="E7" s="3" t="s">
        <v>143</v>
      </c>
      <c r="F7" s="3" t="s">
        <v>144</v>
      </c>
      <c r="G7" s="3" t="s">
        <v>97</v>
      </c>
      <c r="H7" s="3" t="s">
        <v>98</v>
      </c>
      <c r="I7" s="3" t="s">
        <v>145</v>
      </c>
      <c r="J7" s="3" t="s">
        <v>30</v>
      </c>
      <c r="K7" s="3" t="s">
        <v>146</v>
      </c>
      <c r="L7" s="3" t="s">
        <v>146</v>
      </c>
      <c r="M7" s="3" t="s">
        <v>101</v>
      </c>
      <c r="N7" s="3" t="s">
        <v>101</v>
      </c>
      <c r="O7" s="3" t="s">
        <v>102</v>
      </c>
      <c r="P7" s="3" t="s">
        <v>103</v>
      </c>
      <c r="Q7" s="3" t="s">
        <v>104</v>
      </c>
      <c r="R7" s="3" t="s">
        <v>147</v>
      </c>
      <c r="S7" s="3" t="s">
        <v>106</v>
      </c>
      <c r="T7" s="3" t="s">
        <v>107</v>
      </c>
      <c r="U7" s="3" t="s">
        <v>127</v>
      </c>
      <c r="V7" s="3" t="s">
        <v>118</v>
      </c>
    </row>
    <row r="8" spans="1:22">
      <c r="A8" s="2">
        <v>999223683491494</v>
      </c>
      <c r="B8" s="3" t="s">
        <v>123</v>
      </c>
      <c r="C8" s="3" t="s">
        <v>148</v>
      </c>
      <c r="D8" s="3" t="s">
        <v>135</v>
      </c>
      <c r="E8" s="3" t="s">
        <v>149</v>
      </c>
      <c r="F8" s="3" t="s">
        <v>123</v>
      </c>
      <c r="G8" s="3" t="s">
        <v>93</v>
      </c>
      <c r="H8" s="3" t="s">
        <v>98</v>
      </c>
      <c r="I8" s="3" t="s">
        <v>150</v>
      </c>
      <c r="J8" s="3" t="s">
        <v>30</v>
      </c>
      <c r="K8" s="3" t="s">
        <v>151</v>
      </c>
      <c r="L8" s="3" t="s">
        <v>151</v>
      </c>
      <c r="M8" s="3" t="s">
        <v>101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152</v>
      </c>
      <c r="S8" s="3" t="s">
        <v>106</v>
      </c>
      <c r="T8" s="3" t="s">
        <v>107</v>
      </c>
      <c r="U8" s="3" t="s">
        <v>127</v>
      </c>
      <c r="V8" s="3" t="s">
        <v>140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2023-04-23T01:04:35Z</dcterms:created>
  <dcterms:modified xsi:type="dcterms:W3CDTF">2023-04-23T01:23:18Z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88B90FFAEDBC4833AF472021CC729539_12</vt:lpwstr>
  </property>
  <property fmtid="{D5CDD505-2E9C-101B-9397-08002B2CF9AE}" pid="3" name="KSOProductBuildVer">
    <vt:lpwstr>2052-11.1.0.14036</vt:lpwstr>
  </property>
</Properties>
</file>