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<sst xmlns="http://schemas.openxmlformats.org/spreadsheetml/2006/main" count="198" uniqueCount="117">
  <si>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</si>
  <si>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</si>
  <si>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</si>
  <si>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</si>
  <si>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</si>
  <si>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</si>
  <si>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</si>
  <si>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</si>
  <si>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</si>
  <si>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</si>
  <si>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</si>
  <si>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</si>
  <si>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</si>
  <si>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</si>
  <si>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</si>
  <si>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</si>
  <si>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</si>
  <si>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</si>
  <si>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</si>
  <si>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</si>
  <si>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</si>
  <si>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</si>
  <si>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</si>
  <si>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</si>
  <si>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</si>
  <si>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999223207636004	</t>
  </si>
  <si>
    <t>Ctrip</t>
  </si>
  <si>
    <t>正常</t>
  </si>
  <si>
    <t>[香港]香港憙酒店(Xi Hotel)(25827272)</t>
  </si>
  <si>
    <t>豪华特大床房&lt;双人入住&gt;&lt;内宾&gt;&lt;预付&gt;&lt;无早&gt;</t>
  </si>
  <si>
    <t>CNY</t>
  </si>
  <si>
    <t>gu/jun,hu/yue</t>
  </si>
  <si>
    <t>CA363230424CNY</t>
  </si>
  <si>
    <t>未提现</t>
  </si>
  <si>
    <t>携程开票</t>
  </si>
  <si>
    <t xml:space="preserve">3141162	</t>
  </si>
  <si>
    <t xml:space="preserve">HTL-WBD-387824275	</t>
  </si>
  <si>
    <t xml:space="preserve">999223323925059	</t>
  </si>
  <si>
    <t>[香港]香港米易商务宾馆(M Easy Hotel)(670116)</t>
  </si>
  <si>
    <t>四人房&lt;特惠专享&gt;&lt;四人入住&gt;&lt;无早&gt;</t>
  </si>
  <si>
    <t>hu/yanqing</t>
  </si>
  <si>
    <t xml:space="preserve">3167739	</t>
  </si>
  <si>
    <t xml:space="preserve">	</t>
  </si>
  <si>
    <t xml:space="preserve">999223337186238	</t>
  </si>
  <si>
    <t>[香港]香港广易商务宾馆(家庭旅馆)(WIDE EVER HOSTEL)(2981749)</t>
  </si>
  <si>
    <t xml:space="preserve">3169798	</t>
  </si>
  <si>
    <t xml:space="preserve">hu yanqing	</t>
  </si>
  <si>
    <t xml:space="preserve">999223379186607	</t>
  </si>
  <si>
    <t>[梅州]梅州白天鹅迎宾馆(100697959)</t>
  </si>
  <si>
    <t>商务江景大床房&lt;特惠专享&gt;&lt;双人入住&gt;&lt;双早&gt;&lt;日历房套餐高价值&gt;&lt;新酒店礼盒&gt;</t>
  </si>
  <si>
    <t>沈志华</t>
  </si>
  <si>
    <t xml:space="preserve">999223468315605	</t>
  </si>
  <si>
    <t>商务江景双床房&lt;特惠专享&gt;&lt;双人入住&gt;&lt;双早&gt;&lt;日历房套餐高价值&gt;&lt;新酒店礼盒&gt;</t>
  </si>
  <si>
    <t>刘玉女</t>
  </si>
  <si>
    <t xml:space="preserve">999223468335063	</t>
  </si>
  <si>
    <t>商务江景大床房&lt;超值特惠&gt;&lt;双人入住&gt;&lt;日历房套餐高价值&gt;&lt;单早&gt;&lt;新酒店礼盒&gt;</t>
  </si>
  <si>
    <t>赖明娟</t>
  </si>
  <si>
    <t>，</t>
  </si>
  <si>
    <t>999223379186607</t>
  </si>
  <si>
    <t>202303281046130076</t>
  </si>
  <si>
    <t>999223468315605</t>
  </si>
  <si>
    <t>202304031315530021</t>
  </si>
  <si>
    <t>999223468335063</t>
  </si>
  <si>
    <t>202304031324030021</t>
  </si>
  <si>
    <t>A230424093111481</t>
  </si>
  <si>
    <t>A230424093148481</t>
  </si>
  <si>
    <t>房集：i230424092831 2045.4元</t>
  </si>
  <si>
    <t>CNY / HKD 当前参考汇率: 1.137623537</t>
  </si>
  <si>
    <t>总计：4364.13 CNY/
4964.74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</si>
  <si>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</si>
  <si>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</si>
  <si>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</si>
  <si>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</si>
  <si>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</si>
  <si>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</si>
  <si>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</si>
  <si>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</si>
  <si>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</si>
  <si>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</si>
  <si>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</si>
  <si>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</si>
  <si>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</si>
  <si>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</si>
  <si>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</si>
  <si>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</si>
  <si>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</si>
  <si>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</si>
  <si>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</si>
  <si>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2023-03-24</t>
  </si>
  <si>
    <t>3167739</t>
  </si>
  <si>
    <t>香港米易商务宾馆家庭旅馆</t>
  </si>
  <si>
    <t>hu yanqing</t>
  </si>
  <si>
    <t>2023-04-08</t>
  </si>
  <si>
    <t>2023-04-09</t>
  </si>
  <si>
    <t>退房日周结</t>
  </si>
  <si>
    <t>612.00</t>
  </si>
  <si>
    <t>RMB</t>
  </si>
  <si>
    <t>0</t>
  </si>
  <si>
    <t>0.00</t>
  </si>
  <si>
    <t>携程国内直连(DD)</t>
  </si>
  <si>
    <t>01.011249</t>
  </si>
  <si>
    <t>2023-03-24 00:51:15</t>
  </si>
  <si>
    <t>否</t>
  </si>
  <si>
    <t>汇智国际旅游发展有限公司</t>
  </si>
  <si>
    <t>直采</t>
  </si>
  <si>
    <t>中国</t>
  </si>
  <si>
    <t>3169798</t>
  </si>
  <si>
    <t>香港广易商务宾馆(家庭旅馆)</t>
  </si>
  <si>
    <t>601.80</t>
  </si>
  <si>
    <t>2023-03-24 20:19:42</t>
  </si>
  <si>
    <t>2023-03-16</t>
  </si>
  <si>
    <t>3141162</t>
  </si>
  <si>
    <t>香港憙酒店</t>
  </si>
  <si>
    <t>gu jun,hu yue</t>
  </si>
  <si>
    <t>1104.93</t>
  </si>
  <si>
    <t>2023-03-16 10:27:05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</si>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</sst>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15</xdr:col>
      <xdr:colOff>428625</xdr:colOff>
      <xdr:row>49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104900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45024</v>
      </c>
      <c r="G2" s="6">
        <v>45025</v>
      </c>
      <c r="H2" s="4">
        <v>1</v>
      </c>
      <c r="I2" s="4">
        <v>1</v>
      </c>
      <c r="J2" s="4">
        <v>1</v>
      </c>
      <c r="K2" s="4" t="s">
        <v>30</v>
      </c>
      <c r="L2" s="4">
        <v>1104.93</v>
      </c>
      <c r="M2" s="4">
        <v>1104.93</v>
      </c>
      <c r="N2" s="4" t="s">
        <v>31</v>
      </c>
      <c r="O2" s="4" t="s">
        <v>32</v>
      </c>
      <c r="P2" s="4" t="s">
        <v>33</v>
      </c>
      <c r="Q2" s="4">
        <v>0</v>
      </c>
      <c r="R2" s="7">
        <v>45001</v>
      </c>
      <c r="S2" s="6">
        <v>45040</v>
      </c>
      <c r="T2" s="4" t="s">
        <v>34</v>
      </c>
      <c r="U2" s="4">
        <v>1104.93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45024</v>
      </c>
      <c r="G3" s="6">
        <v>45025</v>
      </c>
      <c r="H3" s="4">
        <v>1</v>
      </c>
      <c r="I3" s="4">
        <v>1</v>
      </c>
      <c r="J3" s="4">
        <v>1</v>
      </c>
      <c r="K3" s="4" t="s">
        <v>30</v>
      </c>
      <c r="L3" s="4">
        <v>612</v>
      </c>
      <c r="M3" s="4">
        <v>612</v>
      </c>
      <c r="N3" s="4" t="s">
        <v>40</v>
      </c>
      <c r="O3" s="4" t="s">
        <v>32</v>
      </c>
      <c r="P3" s="4" t="s">
        <v>33</v>
      </c>
      <c r="Q3" s="4">
        <v>0</v>
      </c>
      <c r="R3" s="7">
        <v>45009</v>
      </c>
      <c r="S3" s="6">
        <v>45040</v>
      </c>
      <c r="T3" s="4" t="s">
        <v>34</v>
      </c>
      <c r="U3" s="4">
        <v>612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39</v>
      </c>
      <c r="F4" s="6">
        <v>45024</v>
      </c>
      <c r="G4" s="6">
        <v>45025</v>
      </c>
      <c r="H4" s="4">
        <v>1</v>
      </c>
      <c r="I4" s="4">
        <v>1</v>
      </c>
      <c r="J4" s="4">
        <v>1</v>
      </c>
      <c r="K4" s="4" t="s">
        <v>30</v>
      </c>
      <c r="L4" s="4">
        <v>601.8</v>
      </c>
      <c r="M4" s="4">
        <v>601.8</v>
      </c>
      <c r="N4" s="4" t="s">
        <v>40</v>
      </c>
      <c r="O4" s="4" t="s">
        <v>32</v>
      </c>
      <c r="P4" s="4" t="s">
        <v>33</v>
      </c>
      <c r="Q4" s="4">
        <v>0</v>
      </c>
      <c r="R4" s="7">
        <v>45009</v>
      </c>
      <c r="S4" s="6">
        <v>45040</v>
      </c>
      <c r="T4" s="4" t="s">
        <v>34</v>
      </c>
      <c r="U4" s="4">
        <v>601.8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45021</v>
      </c>
      <c r="G5" s="6">
        <v>45025</v>
      </c>
      <c r="H5" s="4">
        <v>1</v>
      </c>
      <c r="I5" s="4">
        <v>4</v>
      </c>
      <c r="J5" s="4">
        <v>4</v>
      </c>
      <c r="K5" s="4" t="s">
        <v>30</v>
      </c>
      <c r="L5" s="4">
        <v>1422.4</v>
      </c>
      <c r="M5" s="4">
        <v>1422.4</v>
      </c>
      <c r="N5" s="4" t="s">
        <v>50</v>
      </c>
      <c r="O5" s="4" t="s">
        <v>32</v>
      </c>
      <c r="P5" s="4" t="s">
        <v>33</v>
      </c>
      <c r="Q5" s="4">
        <v>0</v>
      </c>
      <c r="R5" s="7">
        <v>45013</v>
      </c>
      <c r="S5" s="6">
        <v>45040</v>
      </c>
      <c r="T5" s="4" t="s">
        <v>34</v>
      </c>
      <c r="U5" s="4">
        <v>1422.4</v>
      </c>
      <c r="V5" s="4">
        <v>0</v>
      </c>
      <c r="W5" s="4">
        <v>0</v>
      </c>
      <c r="X5" s="4" t="s">
        <v>42</v>
      </c>
      <c r="Y5" s="4" t="s">
        <v>42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48</v>
      </c>
      <c r="E6" s="4" t="s">
        <v>52</v>
      </c>
      <c r="F6" s="6">
        <v>45024</v>
      </c>
      <c r="G6" s="6">
        <v>45025</v>
      </c>
      <c r="H6" s="4">
        <v>1</v>
      </c>
      <c r="I6" s="4">
        <v>1</v>
      </c>
      <c r="J6" s="4">
        <v>1</v>
      </c>
      <c r="K6" s="4" t="s">
        <v>30</v>
      </c>
      <c r="L6" s="4">
        <v>315</v>
      </c>
      <c r="M6" s="4">
        <v>315</v>
      </c>
      <c r="N6" s="4" t="s">
        <v>53</v>
      </c>
      <c r="O6" s="4" t="s">
        <v>32</v>
      </c>
      <c r="P6" s="4" t="s">
        <v>33</v>
      </c>
      <c r="Q6" s="4">
        <v>0</v>
      </c>
      <c r="R6" s="7">
        <v>45019</v>
      </c>
      <c r="S6" s="6">
        <v>45040</v>
      </c>
      <c r="T6" s="4" t="s">
        <v>34</v>
      </c>
      <c r="U6" s="4">
        <v>315</v>
      </c>
      <c r="V6" s="4">
        <v>0</v>
      </c>
      <c r="W6" s="4">
        <v>0</v>
      </c>
      <c r="X6" s="4" t="s">
        <v>42</v>
      </c>
      <c r="Y6" s="4" t="s">
        <v>42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48</v>
      </c>
      <c r="E7" s="4" t="s">
        <v>55</v>
      </c>
      <c r="F7" s="6">
        <v>45024</v>
      </c>
      <c r="G7" s="6">
        <v>45025</v>
      </c>
      <c r="H7" s="4">
        <v>1</v>
      </c>
      <c r="I7" s="4">
        <v>1</v>
      </c>
      <c r="J7" s="4">
        <v>1</v>
      </c>
      <c r="K7" s="4" t="s">
        <v>30</v>
      </c>
      <c r="L7" s="4">
        <v>308</v>
      </c>
      <c r="M7" s="4">
        <v>308</v>
      </c>
      <c r="N7" s="4" t="s">
        <v>56</v>
      </c>
      <c r="O7" s="4" t="s">
        <v>32</v>
      </c>
      <c r="P7" s="4" t="s">
        <v>33</v>
      </c>
      <c r="Q7" s="4">
        <v>0</v>
      </c>
      <c r="R7" s="7">
        <v>45019</v>
      </c>
      <c r="S7" s="6">
        <v>45040</v>
      </c>
      <c r="T7" s="4" t="s">
        <v>34</v>
      </c>
      <c r="U7" s="4">
        <v>308</v>
      </c>
      <c r="V7" s="4">
        <v>0</v>
      </c>
      <c r="W7" s="4">
        <v>0</v>
      </c>
      <c r="X7" s="4" t="s">
        <v>42</v>
      </c>
      <c r="Y7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3" sqref="A13:D17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9">
      <c r="A2" s="5">
        <v>999223207636004</v>
      </c>
      <c r="B2" s="6">
        <v>45024</v>
      </c>
      <c r="C2" s="6">
        <v>45025</v>
      </c>
      <c r="D2" s="4">
        <v>1104.93</v>
      </c>
      <c r="E2" s="4" t="str">
        <f>VLOOKUP(A2,HOP!A:L,12,0)</f>
        <v>1104.93</v>
      </c>
      <c r="F2" s="4" t="str">
        <f>VLOOKUP(A2,HOP!A:C,3,0)</f>
        <v>3141162</v>
      </c>
      <c r="G2" s="4">
        <f>D2-E2</f>
        <v>0</v>
      </c>
      <c r="H2" s="4" t="str">
        <f>$H$1&amp;F2</f>
        <v>，3141162</v>
      </c>
      <c r="I2" s="4" t="str">
        <f>VLOOKUP(A2,HOP!A:U,21,0)</f>
        <v>直连</v>
      </c>
    </row>
    <row r="3" s="4" customFormat="1" spans="1:9">
      <c r="A3" s="5">
        <v>999223323925059</v>
      </c>
      <c r="B3" s="6">
        <v>45024</v>
      </c>
      <c r="C3" s="6">
        <v>45025</v>
      </c>
      <c r="D3" s="4">
        <v>612</v>
      </c>
      <c r="E3" s="4" t="str">
        <f>VLOOKUP(A3,HOP!A:L,12,0)</f>
        <v>612.00</v>
      </c>
      <c r="F3" s="4" t="str">
        <f>VLOOKUP(A3,HOP!A:C,3,0)</f>
        <v>3167739</v>
      </c>
      <c r="G3" s="4">
        <f>D3-E3</f>
        <v>0</v>
      </c>
      <c r="H3" s="4" t="str">
        <f>$H$1&amp;F3</f>
        <v>，3167739</v>
      </c>
      <c r="I3" s="4" t="str">
        <f>VLOOKUP(A3,HOP!A:U,21,0)</f>
        <v>直采</v>
      </c>
    </row>
    <row r="4" s="4" customFormat="1" spans="1:9">
      <c r="A4" s="5">
        <v>999223337186238</v>
      </c>
      <c r="B4" s="6">
        <v>45024</v>
      </c>
      <c r="C4" s="6">
        <v>45025</v>
      </c>
      <c r="D4" s="4">
        <v>601.8</v>
      </c>
      <c r="E4" s="4" t="str">
        <f>VLOOKUP(A4,HOP!A:L,12,0)</f>
        <v>601.80</v>
      </c>
      <c r="F4" s="4" t="str">
        <f>VLOOKUP(A4,HOP!A:C,3,0)</f>
        <v>3169798</v>
      </c>
      <c r="G4" s="4">
        <f>D4-E4</f>
        <v>0</v>
      </c>
      <c r="H4" s="4" t="str">
        <f>$H$1&amp;F4</f>
        <v>，3169798</v>
      </c>
      <c r="I4" s="4" t="str">
        <f>VLOOKUP(A4,HOP!A:U,21,0)</f>
        <v>直采</v>
      </c>
    </row>
    <row r="5" s="4" customFormat="1" spans="1:10">
      <c r="A5" s="8" t="s">
        <v>58</v>
      </c>
      <c r="B5" s="6">
        <v>45021</v>
      </c>
      <c r="C5" s="6">
        <v>45025</v>
      </c>
      <c r="D5" s="4">
        <v>1422.4</v>
      </c>
      <c r="E5" s="4">
        <v>1422.4</v>
      </c>
      <c r="F5" s="9" t="s">
        <v>59</v>
      </c>
      <c r="G5" s="4">
        <f>D5-E5</f>
        <v>0</v>
      </c>
      <c r="H5" s="4" t="str">
        <f>$H$1&amp;F5</f>
        <v>，202303281046130076</v>
      </c>
      <c r="I5" s="4" t="e">
        <f>VLOOKUP(A5,HOP!A:U,21,0)</f>
        <v>#N/A</v>
      </c>
      <c r="J5" s="4">
        <v>3.28</v>
      </c>
    </row>
    <row r="6" s="4" customFormat="1" spans="1:10">
      <c r="A6" s="8" t="s">
        <v>60</v>
      </c>
      <c r="B6" s="6">
        <v>45024</v>
      </c>
      <c r="C6" s="6">
        <v>45025</v>
      </c>
      <c r="D6" s="4">
        <v>315</v>
      </c>
      <c r="E6" s="4">
        <v>315</v>
      </c>
      <c r="F6" s="9" t="s">
        <v>61</v>
      </c>
      <c r="G6" s="4">
        <f>D6-E6</f>
        <v>0</v>
      </c>
      <c r="H6" s="4" t="str">
        <f>$H$1&amp;F6</f>
        <v>，202304031315530021</v>
      </c>
      <c r="I6" s="4" t="e">
        <f>VLOOKUP(A6,HOP!A:U,21,0)</f>
        <v>#N/A</v>
      </c>
      <c r="J6" s="4">
        <v>4.3</v>
      </c>
    </row>
    <row r="7" s="4" customFormat="1" spans="1:10">
      <c r="A7" s="8" t="s">
        <v>62</v>
      </c>
      <c r="B7" s="6">
        <v>45024</v>
      </c>
      <c r="C7" s="6">
        <v>45025</v>
      </c>
      <c r="D7" s="4">
        <v>308</v>
      </c>
      <c r="E7" s="4">
        <v>308</v>
      </c>
      <c r="F7" s="9" t="s">
        <v>63</v>
      </c>
      <c r="G7" s="4">
        <f>D7-E7</f>
        <v>0</v>
      </c>
      <c r="H7" s="4" t="str">
        <f>$H$1&amp;F7</f>
        <v>，202304031324030021</v>
      </c>
      <c r="I7" s="4" t="e">
        <f>VLOOKUP(A7,HOP!A:U,21,0)</f>
        <v>#N/A</v>
      </c>
      <c r="J7" s="4">
        <v>4.3</v>
      </c>
    </row>
    <row r="9" spans="4:4">
      <c r="D9" s="4">
        <f>SUM(D2:D8)</f>
        <v>4364.13</v>
      </c>
    </row>
    <row r="13" spans="1:4">
      <c r="A13" s="4" t="s">
        <v>64</v>
      </c>
      <c r="C13" s="4">
        <v>1213.8</v>
      </c>
      <c r="D13" s="4">
        <v>1380.85</v>
      </c>
    </row>
    <row r="14" spans="1:4">
      <c r="A14" s="4" t="s">
        <v>65</v>
      </c>
      <c r="C14" s="4">
        <v>1104.93</v>
      </c>
      <c r="D14" s="4">
        <v>1256.99</v>
      </c>
    </row>
    <row r="15" spans="1:4">
      <c r="A15" s="4" t="s">
        <v>66</v>
      </c>
      <c r="C15" s="4">
        <v>2045.4</v>
      </c>
      <c r="D15" s="4">
        <v>2326.9</v>
      </c>
    </row>
    <row r="16" spans="1:4">
      <c r="A16" s="4" t="s">
        <v>67</v>
      </c>
      <c r="C16" s="4">
        <f>SUM(C13:C15)</f>
        <v>4364.13</v>
      </c>
      <c r="D16" s="4">
        <f>SUM(D13:D15)</f>
        <v>4964.74</v>
      </c>
    </row>
    <row r="17" spans="1:1">
      <c r="A17" s="4" t="s">
        <v>68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  <c r="V1" s="2" t="s">
        <v>87</v>
      </c>
    </row>
    <row r="2" s="1" customFormat="1" spans="1:22">
      <c r="A2" s="3">
        <v>999223323925059</v>
      </c>
      <c r="B2" s="1" t="s">
        <v>88</v>
      </c>
      <c r="C2" s="1" t="s">
        <v>89</v>
      </c>
      <c r="D2" s="1" t="s">
        <v>90</v>
      </c>
      <c r="E2" s="1" t="s">
        <v>91</v>
      </c>
      <c r="F2" s="1" t="s">
        <v>92</v>
      </c>
      <c r="G2" s="1" t="s">
        <v>93</v>
      </c>
      <c r="H2" s="1" t="s">
        <v>94</v>
      </c>
      <c r="I2" s="1" t="s">
        <v>95</v>
      </c>
      <c r="J2" s="1" t="s">
        <v>96</v>
      </c>
      <c r="K2" s="1" t="s">
        <v>95</v>
      </c>
      <c r="L2" s="1" t="s">
        <v>95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  <c r="U2" s="1" t="s">
        <v>104</v>
      </c>
      <c r="V2" s="1" t="s">
        <v>105</v>
      </c>
    </row>
    <row r="3" s="1" customFormat="1" spans="1:22">
      <c r="A3" s="3">
        <v>999223337186238</v>
      </c>
      <c r="B3" s="1" t="s">
        <v>88</v>
      </c>
      <c r="C3" s="1" t="s">
        <v>106</v>
      </c>
      <c r="D3" s="1" t="s">
        <v>107</v>
      </c>
      <c r="E3" s="1" t="s">
        <v>91</v>
      </c>
      <c r="F3" s="1" t="s">
        <v>92</v>
      </c>
      <c r="G3" s="1" t="s">
        <v>93</v>
      </c>
      <c r="H3" s="1" t="s">
        <v>94</v>
      </c>
      <c r="I3" s="1" t="s">
        <v>108</v>
      </c>
      <c r="J3" s="1" t="s">
        <v>96</v>
      </c>
      <c r="K3" s="1" t="s">
        <v>108</v>
      </c>
      <c r="L3" s="1" t="s">
        <v>108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109</v>
      </c>
      <c r="S3" s="1" t="s">
        <v>102</v>
      </c>
      <c r="T3" s="1" t="s">
        <v>103</v>
      </c>
      <c r="U3" s="1" t="s">
        <v>104</v>
      </c>
      <c r="V3" s="1" t="s">
        <v>105</v>
      </c>
    </row>
    <row r="4" s="1" customFormat="1" spans="1:22">
      <c r="A4" s="3">
        <v>999223207636004</v>
      </c>
      <c r="B4" s="1" t="s">
        <v>110</v>
      </c>
      <c r="C4" s="1" t="s">
        <v>111</v>
      </c>
      <c r="D4" s="1" t="s">
        <v>112</v>
      </c>
      <c r="E4" s="1" t="s">
        <v>113</v>
      </c>
      <c r="F4" s="1" t="s">
        <v>92</v>
      </c>
      <c r="G4" s="1" t="s">
        <v>93</v>
      </c>
      <c r="H4" s="1" t="s">
        <v>94</v>
      </c>
      <c r="I4" s="1" t="s">
        <v>114</v>
      </c>
      <c r="J4" s="1" t="s">
        <v>96</v>
      </c>
      <c r="K4" s="1" t="s">
        <v>114</v>
      </c>
      <c r="L4" s="1" t="s">
        <v>114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100</v>
      </c>
      <c r="R4" s="1" t="s">
        <v>115</v>
      </c>
      <c r="S4" s="1" t="s">
        <v>102</v>
      </c>
      <c r="T4" s="1" t="s">
        <v>103</v>
      </c>
      <c r="U4" s="1" t="s">
        <v>116</v>
      </c>
      <c r="V4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2023-04-24T01:21:30Z</dcterms:created>
  <dcterms:modified xsi:type="dcterms:W3CDTF">2023-04-24T01:33:15Z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602E0EC7479F4F5DB7A2AF31A1C06F68_12</vt:lpwstr>
  </property>
  <property fmtid="{D5CDD505-2E9C-101B-9397-08002B2CF9AE}" pid="3" name="KSOProductBuildVer">
    <vt:lpwstr>2052-11.1.0.14036</vt:lpwstr>
  </property>
</Properties>
</file>