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<sst xmlns="http://schemas.openxmlformats.org/spreadsheetml/2006/main" count="643" uniqueCount="237">
  <si>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</si>
  <si>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</si>
  <si>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</si>
  <si>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</si>
  <si>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</si>
  <si>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</si>
  <si>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</si>
  <si>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</si>
  <si>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</si>
  <si>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</si>
  <si>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</si>
  <si>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</si>
  <si>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</si>
  <si>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</si>
  <si>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</si>
  <si>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</si>
  <si>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</si>
  <si>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</si>
  <si>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</si>
  <si>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</si>
  <si>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</si>
  <si>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</si>
  <si>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</si>
  <si>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</si>
  <si>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</si>
  <si>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999223271245470	</t>
  </si>
  <si>
    <t>Ctrip</t>
  </si>
  <si>
    <t>正常</t>
  </si>
  <si>
    <t>[香港]香港富豪机场酒店(Regal Airport Hotel)(105479990)</t>
  </si>
  <si>
    <t>高级房&lt;至多8间&gt;&lt;2人入住&gt;</t>
  </si>
  <si>
    <t>CNY</t>
  </si>
  <si>
    <t>NI/LINDA,NI/STEVEN</t>
  </si>
  <si>
    <t>CA13744230424CNY</t>
  </si>
  <si>
    <t>未提现</t>
  </si>
  <si>
    <t>携程开票</t>
  </si>
  <si>
    <t xml:space="preserve">3156920	</t>
  </si>
  <si>
    <t xml:space="preserve">	</t>
  </si>
  <si>
    <t>取消</t>
  </si>
  <si>
    <t xml:space="preserve">999223351226794	</t>
  </si>
  <si>
    <t>[深圳]深圳湾科技园丽雅查尔顿酒店(89880388)</t>
  </si>
  <si>
    <t>豪华双床房&lt;至多8间&gt;&lt;2人入住&gt;</t>
  </si>
  <si>
    <t>CHEUNG/MEI WAN</t>
  </si>
  <si>
    <t xml:space="preserve">3172074	</t>
  </si>
  <si>
    <t xml:space="preserve">999223390309823	</t>
  </si>
  <si>
    <t>[洛阳]汉庭酒店(洛阳中州东路店)(93870474)</t>
  </si>
  <si>
    <t>高级大床房&lt;至多8间&gt;&lt;2人入住&gt;</t>
  </si>
  <si>
    <t>张伊轩</t>
  </si>
  <si>
    <t xml:space="preserve">3178745	</t>
  </si>
  <si>
    <t xml:space="preserve">R4710021112740470001	</t>
  </si>
  <si>
    <t xml:space="preserve">999223405446804	</t>
  </si>
  <si>
    <t>[威海]汉庭酒店(威海山东大学海水浴场店)(92484645)</t>
  </si>
  <si>
    <t>双床房&lt;至多8间&gt;&lt;2人入住&gt;</t>
  </si>
  <si>
    <t>汤博雅</t>
  </si>
  <si>
    <t xml:space="preserve">3181651	</t>
  </si>
  <si>
    <t xml:space="preserve">R2642004112830961001	</t>
  </si>
  <si>
    <t xml:space="preserve">999223406263232	</t>
  </si>
  <si>
    <t>[厦门]全季酒店(厦门大学店)(83900104)</t>
  </si>
  <si>
    <t>李明洋</t>
  </si>
  <si>
    <t xml:space="preserve">3181922	</t>
  </si>
  <si>
    <t xml:space="preserve">R3610033112835631001	</t>
  </si>
  <si>
    <t xml:space="preserve">999223406442616	</t>
  </si>
  <si>
    <t>[成都]德馨客栈(成都骡马市地铁站店)(76295682)</t>
  </si>
  <si>
    <t>经济标间&lt;至多8间&gt;&lt;2人入住&gt;</t>
  </si>
  <si>
    <t>丁耀宗</t>
  </si>
  <si>
    <t xml:space="preserve">12345	</t>
  </si>
  <si>
    <t xml:space="preserve">999223414552534	</t>
  </si>
  <si>
    <t>[武汉]汉庭酒店（武汉复兴路地铁站店）(80247833)</t>
  </si>
  <si>
    <t>家庭房&lt;至多8间&gt;&lt;2人入住&gt;</t>
  </si>
  <si>
    <t>熊嫣妮</t>
  </si>
  <si>
    <t xml:space="preserve">3183386	</t>
  </si>
  <si>
    <t xml:space="preserve">R4300601112895639001	</t>
  </si>
  <si>
    <t xml:space="preserve">999223424948812	</t>
  </si>
  <si>
    <t>[北京]海友酒店(北京交通大学店)(93873776)</t>
  </si>
  <si>
    <t>零压大床房&lt;至多8间&gt;&lt;2人入住&gt;</t>
  </si>
  <si>
    <t>曹宇轩</t>
  </si>
  <si>
    <t xml:space="preserve">3186225	</t>
  </si>
  <si>
    <t xml:space="preserve">R1000444112971362001	</t>
  </si>
  <si>
    <t xml:space="preserve">999223434360422	</t>
  </si>
  <si>
    <t>[大连]全季酒店(大连星海公园店)(68605698)</t>
  </si>
  <si>
    <t>大床房A&lt;2人入住&gt;</t>
  </si>
  <si>
    <t>张逊</t>
  </si>
  <si>
    <t xml:space="preserve">3187584	</t>
  </si>
  <si>
    <t xml:space="preserve">R8000313112999636001	</t>
  </si>
  <si>
    <t xml:space="preserve">999223442844161	</t>
  </si>
  <si>
    <t>邵晨阳</t>
  </si>
  <si>
    <t xml:space="preserve">3189676	</t>
  </si>
  <si>
    <t xml:space="preserve">R4300601113066922001	</t>
  </si>
  <si>
    <t xml:space="preserve">999223442993774	</t>
  </si>
  <si>
    <t>[福鼎]全季酒店(福鼎汽车南站店)(93874838)</t>
  </si>
  <si>
    <t>高级大床房A&lt;至多8间&gt;&lt;2人入住&gt;</t>
  </si>
  <si>
    <t>黄思燕</t>
  </si>
  <si>
    <t xml:space="preserve">3189702	</t>
  </si>
  <si>
    <t xml:space="preserve">R9000281113067452001	</t>
  </si>
  <si>
    <t xml:space="preserve">999223445655173	</t>
  </si>
  <si>
    <t>[临沂]汉庭酒店(临沂罗庄宝丽财富广场店)(93869256)</t>
  </si>
  <si>
    <t>郁有杭</t>
  </si>
  <si>
    <t xml:space="preserve">3190056	</t>
  </si>
  <si>
    <t xml:space="preserve">R2760161113077753001	</t>
  </si>
  <si>
    <t xml:space="preserve">999223462969511	</t>
  </si>
  <si>
    <t>[西安]汉庭优佳酒店(西安大雁塔南广场店)(99152841)</t>
  </si>
  <si>
    <t>向海燕</t>
  </si>
  <si>
    <t xml:space="preserve">R9003397113218721001	</t>
  </si>
  <si>
    <t xml:space="preserve">999223483046125	</t>
  </si>
  <si>
    <t>[深圳]汉庭优佳酒店(深圳宝安万达广场店)(80247874)</t>
  </si>
  <si>
    <t>特惠房&lt;2人入住&gt;</t>
  </si>
  <si>
    <t>余妍</t>
  </si>
  <si>
    <t xml:space="preserve">3197103	</t>
  </si>
  <si>
    <t xml:space="preserve">R8916519113314949001	</t>
  </si>
  <si>
    <t xml:space="preserve">999223495765062	</t>
  </si>
  <si>
    <t>[广州]0五石榴酒店（广州琶洲会展中心赤岗地铁站店）(93872068)</t>
  </si>
  <si>
    <t>张子龙</t>
  </si>
  <si>
    <t xml:space="preserve">3199380	</t>
  </si>
  <si>
    <t xml:space="preserve">1246271	</t>
  </si>
  <si>
    <t xml:space="preserve">23544897062	</t>
  </si>
  <si>
    <t>[长沙]维也纳酒店(长沙马王堆锦泰广场地铁站店）(68340802)</t>
  </si>
  <si>
    <t>胡晓</t>
  </si>
  <si>
    <t xml:space="preserve">3208345	</t>
  </si>
  <si>
    <t xml:space="preserve">105197337014	</t>
  </si>
  <si>
    <t xml:space="preserve">999223555426015	</t>
  </si>
  <si>
    <t>[日照]格林豪泰(日照大学城店)(85167823)</t>
  </si>
  <si>
    <t>商务双床房&lt;至多8间&gt;&lt;2人入住&gt;</t>
  </si>
  <si>
    <t>李晏</t>
  </si>
  <si>
    <t xml:space="preserve">3209795	</t>
  </si>
  <si>
    <t xml:space="preserve">(GRT)85098330;	</t>
  </si>
  <si>
    <t xml:space="preserve">999223555709661	</t>
  </si>
  <si>
    <t>[杭州]杭州皇逸良渚文化酒店(93870395)</t>
  </si>
  <si>
    <t>起源双床房&lt;至多8间&gt;&lt;2人入住&gt;&lt;早餐&gt;</t>
  </si>
  <si>
    <t>麻海鹏</t>
  </si>
  <si>
    <t xml:space="preserve">3209833	</t>
  </si>
  <si>
    <t>，</t>
  </si>
  <si>
    <t>6581 CNY</t>
  </si>
  <si>
    <t>A230424091851481</t>
  </si>
  <si>
    <t xml:space="preserve">总计：6581元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</si>
  <si>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</si>
  <si>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</si>
  <si>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</si>
  <si>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</si>
  <si>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</si>
  <si>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</si>
  <si>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</si>
  <si>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</si>
  <si>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</si>
  <si>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</si>
  <si>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</si>
  <si>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</si>
  <si>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</si>
  <si>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</si>
  <si>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</si>
  <si>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</si>
  <si>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</si>
  <si>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</si>
  <si>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</si>
  <si>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</si>
  <si>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3193795</t>
  </si>
  <si>
    <t>汉庭优佳酒店(西安大雁塔南广场店)</t>
  </si>
  <si>
    <t>2023-04-07</t>
  </si>
  <si>
    <t>2023-04-09</t>
  </si>
  <si>
    <t>退房日月结</t>
  </si>
  <si>
    <t>993.00</t>
  </si>
  <si>
    <t>RMB</t>
  </si>
  <si>
    <t>0</t>
  </si>
  <si>
    <t>0.00</t>
  </si>
  <si>
    <t>携程汇登国内直连</t>
  </si>
  <si>
    <t>01.011264</t>
  </si>
  <si>
    <t>2023-04-03 09:38:42</t>
  </si>
  <si>
    <t>否</t>
  </si>
  <si>
    <t>广州汇登信息科技有限公司</t>
  </si>
  <si>
    <t>直连</t>
  </si>
  <si>
    <t>中国</t>
  </si>
  <si>
    <t>2023-04-01</t>
  </si>
  <si>
    <t>3189702</t>
  </si>
  <si>
    <t>全季酒店(福鼎汽车南站店)</t>
  </si>
  <si>
    <t>2023-04-08</t>
  </si>
  <si>
    <t>2023-04-01 15:37:34</t>
  </si>
  <si>
    <t>3189676</t>
  </si>
  <si>
    <t>汉庭酒店（武汉复兴路地铁站店）</t>
  </si>
  <si>
    <t>215.00</t>
  </si>
  <si>
    <t>2023-04-01 15:28:44</t>
  </si>
  <si>
    <t>2023-03-31</t>
  </si>
  <si>
    <t>3187584</t>
  </si>
  <si>
    <t>全季酒店(大连星海公园店)</t>
  </si>
  <si>
    <t>261.00</t>
  </si>
  <si>
    <t>2023-03-31 20:47:18</t>
  </si>
  <si>
    <t>2023-04-05</t>
  </si>
  <si>
    <t>3199380</t>
  </si>
  <si>
    <t>0五石榴酒店（广州琶洲会展中心赤岗地铁站店）</t>
  </si>
  <si>
    <t>543.00</t>
  </si>
  <si>
    <t>2023-04-05 09:13:42</t>
  </si>
  <si>
    <t>3209795</t>
  </si>
  <si>
    <t>格林豪泰(日照大学城店)</t>
  </si>
  <si>
    <t>143.00</t>
  </si>
  <si>
    <t>2023-04-08 21:58:27</t>
  </si>
  <si>
    <t>3209833</t>
  </si>
  <si>
    <t>杭州皇逸良渚文化酒店</t>
  </si>
  <si>
    <t>434.00</t>
  </si>
  <si>
    <t>2023-04-08 22:14:14</t>
  </si>
  <si>
    <t>3208345</t>
  </si>
  <si>
    <t>维也纳酒店(长沙马王堆锦泰广场地铁站店）</t>
  </si>
  <si>
    <t>391.00</t>
  </si>
  <si>
    <t>2023-04-08 11:25:29</t>
  </si>
  <si>
    <t>2023-03-29</t>
  </si>
  <si>
    <t>3181651</t>
  </si>
  <si>
    <t>汉庭酒店(威海山东大学海水浴场店)</t>
  </si>
  <si>
    <t>339.00</t>
  </si>
  <si>
    <t>2023-03-29 21:56:04</t>
  </si>
  <si>
    <t>2023-03-25</t>
  </si>
  <si>
    <t>3172074</t>
  </si>
  <si>
    <t>深圳湾科技园丽雅查尔顿酒店</t>
  </si>
  <si>
    <t>CHEUNG MEI WAN</t>
  </si>
  <si>
    <t>553.00</t>
  </si>
  <si>
    <t>2023-03-25 20:59:53</t>
  </si>
  <si>
    <t>2023-04-04</t>
  </si>
  <si>
    <t>3197103</t>
  </si>
  <si>
    <t>汉庭优佳酒店(深圳宝安万达广场店)</t>
  </si>
  <si>
    <t>161.00</t>
  </si>
  <si>
    <t>2023-04-04 12:22:32</t>
  </si>
  <si>
    <t>2023-03-30</t>
  </si>
  <si>
    <t>3183386</t>
  </si>
  <si>
    <t>224.00</t>
  </si>
  <si>
    <t>2023-03-30 15:54:00</t>
  </si>
  <si>
    <t>3181922</t>
  </si>
  <si>
    <t>全季酒店(厦门大学店)</t>
  </si>
  <si>
    <t>712.00</t>
  </si>
  <si>
    <t>2023-03-29 23:13:53</t>
  </si>
  <si>
    <t>3181993</t>
  </si>
  <si>
    <t>德馨客栈(成都骡马市地铁站店)</t>
  </si>
  <si>
    <t>2023-04-06</t>
  </si>
  <si>
    <t>717.00</t>
  </si>
  <si>
    <t>2023-03-29 23:42:08</t>
  </si>
  <si>
    <t>3186225</t>
  </si>
  <si>
    <t>海友酒店(北京交通大学店)</t>
  </si>
  <si>
    <t>744.00</t>
  </si>
  <si>
    <t>2023-03-31 12:56:04</t>
  </si>
  <si>
    <t>3190056</t>
  </si>
  <si>
    <t>汉庭酒店(临沂罗庄宝丽财富广场店)</t>
  </si>
  <si>
    <t>151.00</t>
  </si>
  <si>
    <t>2023-04-01 18:29:15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</si>
</sst>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45022</v>
      </c>
      <c r="G2" s="6">
        <v>45025</v>
      </c>
      <c r="H2" s="4">
        <v>1</v>
      </c>
      <c r="I2" s="4">
        <v>3</v>
      </c>
      <c r="J2" s="4">
        <v>3</v>
      </c>
      <c r="K2" s="4" t="s">
        <v>30</v>
      </c>
      <c r="L2" s="4">
        <v>2628</v>
      </c>
      <c r="M2" s="4">
        <v>2628</v>
      </c>
      <c r="N2" s="4" t="s">
        <v>31</v>
      </c>
      <c r="O2" s="4" t="s">
        <v>32</v>
      </c>
      <c r="P2" s="4" t="s">
        <v>33</v>
      </c>
      <c r="Q2" s="4">
        <v>0</v>
      </c>
      <c r="R2" s="7">
        <v>45005</v>
      </c>
      <c r="S2" s="6">
        <v>45040</v>
      </c>
      <c r="T2" s="4" t="s">
        <v>34</v>
      </c>
      <c r="U2" s="4">
        <v>2628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45022</v>
      </c>
      <c r="G3" s="6">
        <v>45025</v>
      </c>
      <c r="H3" s="4">
        <v>1</v>
      </c>
      <c r="I3" s="4">
        <v>3</v>
      </c>
      <c r="J3" s="4">
        <v>3</v>
      </c>
      <c r="K3" s="4" t="s">
        <v>30</v>
      </c>
      <c r="L3" s="4">
        <v>-2628</v>
      </c>
      <c r="M3" s="4">
        <v>-2628</v>
      </c>
      <c r="N3" s="4" t="s">
        <v>31</v>
      </c>
      <c r="O3" s="4" t="s">
        <v>32</v>
      </c>
      <c r="P3" s="4" t="s">
        <v>33</v>
      </c>
      <c r="Q3" s="4">
        <v>0</v>
      </c>
      <c r="R3" s="7">
        <v>45005</v>
      </c>
      <c r="S3" s="6">
        <v>45040</v>
      </c>
      <c r="T3" s="4" t="s">
        <v>34</v>
      </c>
      <c r="U3" s="4">
        <v>-2628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45024</v>
      </c>
      <c r="G4" s="6">
        <v>45025</v>
      </c>
      <c r="H4" s="4">
        <v>1</v>
      </c>
      <c r="I4" s="4">
        <v>1</v>
      </c>
      <c r="J4" s="4">
        <v>1</v>
      </c>
      <c r="K4" s="4" t="s">
        <v>30</v>
      </c>
      <c r="L4" s="4">
        <v>553</v>
      </c>
      <c r="M4" s="4">
        <v>553</v>
      </c>
      <c r="N4" s="4" t="s">
        <v>41</v>
      </c>
      <c r="O4" s="4" t="s">
        <v>32</v>
      </c>
      <c r="P4" s="4" t="s">
        <v>33</v>
      </c>
      <c r="Q4" s="4">
        <v>0</v>
      </c>
      <c r="R4" s="7">
        <v>45010</v>
      </c>
      <c r="S4" s="6">
        <v>45040</v>
      </c>
      <c r="T4" s="4" t="s">
        <v>34</v>
      </c>
      <c r="U4" s="4">
        <v>553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45023</v>
      </c>
      <c r="G5" s="6">
        <v>45025</v>
      </c>
      <c r="H5" s="4">
        <v>1</v>
      </c>
      <c r="I5" s="4">
        <v>2</v>
      </c>
      <c r="J5" s="4">
        <v>2</v>
      </c>
      <c r="K5" s="4" t="s">
        <v>30</v>
      </c>
      <c r="L5" s="4">
        <v>946</v>
      </c>
      <c r="M5" s="4">
        <v>946</v>
      </c>
      <c r="N5" s="4" t="s">
        <v>46</v>
      </c>
      <c r="O5" s="4" t="s">
        <v>32</v>
      </c>
      <c r="P5" s="4" t="s">
        <v>33</v>
      </c>
      <c r="Q5" s="4">
        <v>0</v>
      </c>
      <c r="R5" s="7">
        <v>45013</v>
      </c>
      <c r="S5" s="6">
        <v>45040</v>
      </c>
      <c r="T5" s="4" t="s">
        <v>34</v>
      </c>
      <c r="U5" s="4">
        <v>946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43</v>
      </c>
      <c r="B6" s="4" t="s">
        <v>26</v>
      </c>
      <c r="C6" s="4" t="s">
        <v>37</v>
      </c>
      <c r="D6" s="4" t="s">
        <v>44</v>
      </c>
      <c r="E6" s="4" t="s">
        <v>45</v>
      </c>
      <c r="F6" s="6">
        <v>45023</v>
      </c>
      <c r="G6" s="6">
        <v>45025</v>
      </c>
      <c r="H6" s="4">
        <v>1</v>
      </c>
      <c r="I6" s="4">
        <v>2</v>
      </c>
      <c r="J6" s="4">
        <v>2</v>
      </c>
      <c r="K6" s="4" t="s">
        <v>30</v>
      </c>
      <c r="L6" s="4">
        <v>-946</v>
      </c>
      <c r="M6" s="4">
        <v>-946</v>
      </c>
      <c r="N6" s="4" t="s">
        <v>46</v>
      </c>
      <c r="O6" s="4" t="s">
        <v>32</v>
      </c>
      <c r="P6" s="4" t="s">
        <v>33</v>
      </c>
      <c r="Q6" s="4">
        <v>0</v>
      </c>
      <c r="R6" s="7">
        <v>45013</v>
      </c>
      <c r="S6" s="6">
        <v>45040</v>
      </c>
      <c r="T6" s="4" t="s">
        <v>34</v>
      </c>
      <c r="U6" s="4">
        <v>-946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45023</v>
      </c>
      <c r="G7" s="6">
        <v>45025</v>
      </c>
      <c r="H7" s="4">
        <v>1</v>
      </c>
      <c r="I7" s="4">
        <v>2</v>
      </c>
      <c r="J7" s="4">
        <v>2</v>
      </c>
      <c r="K7" s="4" t="s">
        <v>30</v>
      </c>
      <c r="L7" s="4">
        <v>339</v>
      </c>
      <c r="M7" s="4">
        <v>339</v>
      </c>
      <c r="N7" s="4" t="s">
        <v>52</v>
      </c>
      <c r="O7" s="4" t="s">
        <v>32</v>
      </c>
      <c r="P7" s="4" t="s">
        <v>33</v>
      </c>
      <c r="Q7" s="4">
        <v>0</v>
      </c>
      <c r="R7" s="7">
        <v>45014</v>
      </c>
      <c r="S7" s="6">
        <v>45040</v>
      </c>
      <c r="T7" s="4" t="s">
        <v>34</v>
      </c>
      <c r="U7" s="4">
        <v>339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45</v>
      </c>
      <c r="F8" s="6">
        <v>45023</v>
      </c>
      <c r="G8" s="6">
        <v>45025</v>
      </c>
      <c r="H8" s="4">
        <v>1</v>
      </c>
      <c r="I8" s="4">
        <v>2</v>
      </c>
      <c r="J8" s="4">
        <v>2</v>
      </c>
      <c r="K8" s="4" t="s">
        <v>30</v>
      </c>
      <c r="L8" s="4">
        <v>712</v>
      </c>
      <c r="M8" s="4">
        <v>712</v>
      </c>
      <c r="N8" s="4" t="s">
        <v>57</v>
      </c>
      <c r="O8" s="4" t="s">
        <v>32</v>
      </c>
      <c r="P8" s="4" t="s">
        <v>33</v>
      </c>
      <c r="Q8" s="4">
        <v>0</v>
      </c>
      <c r="R8" s="7">
        <v>45014</v>
      </c>
      <c r="S8" s="6">
        <v>45040</v>
      </c>
      <c r="T8" s="4" t="s">
        <v>34</v>
      </c>
      <c r="U8" s="4">
        <v>712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45022</v>
      </c>
      <c r="G9" s="6">
        <v>45025</v>
      </c>
      <c r="H9" s="4">
        <v>1</v>
      </c>
      <c r="I9" s="4">
        <v>3</v>
      </c>
      <c r="J9" s="4">
        <v>3</v>
      </c>
      <c r="K9" s="4" t="s">
        <v>30</v>
      </c>
      <c r="L9" s="4">
        <v>717</v>
      </c>
      <c r="M9" s="4">
        <v>717</v>
      </c>
      <c r="N9" s="4" t="s">
        <v>63</v>
      </c>
      <c r="O9" s="4" t="s">
        <v>32</v>
      </c>
      <c r="P9" s="4" t="s">
        <v>33</v>
      </c>
      <c r="Q9" s="4">
        <v>0</v>
      </c>
      <c r="R9" s="7">
        <v>45014</v>
      </c>
      <c r="S9" s="6">
        <v>45040</v>
      </c>
      <c r="T9" s="4" t="s">
        <v>34</v>
      </c>
      <c r="U9" s="4">
        <v>717</v>
      </c>
      <c r="V9" s="4">
        <v>0</v>
      </c>
      <c r="W9" s="4">
        <v>0</v>
      </c>
      <c r="X9" s="4" t="s">
        <v>36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45024</v>
      </c>
      <c r="G10" s="6">
        <v>45025</v>
      </c>
      <c r="H10" s="4">
        <v>1</v>
      </c>
      <c r="I10" s="4">
        <v>1</v>
      </c>
      <c r="J10" s="4">
        <v>1</v>
      </c>
      <c r="K10" s="4" t="s">
        <v>30</v>
      </c>
      <c r="L10" s="4">
        <v>224</v>
      </c>
      <c r="M10" s="4">
        <v>224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45015</v>
      </c>
      <c r="S10" s="6">
        <v>45040</v>
      </c>
      <c r="T10" s="4" t="s">
        <v>34</v>
      </c>
      <c r="U10" s="4">
        <v>224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45023</v>
      </c>
      <c r="G11" s="6">
        <v>45025</v>
      </c>
      <c r="H11" s="4">
        <v>1</v>
      </c>
      <c r="I11" s="4">
        <v>2</v>
      </c>
      <c r="J11" s="4">
        <v>2</v>
      </c>
      <c r="K11" s="4" t="s">
        <v>30</v>
      </c>
      <c r="L11" s="4">
        <v>744</v>
      </c>
      <c r="M11" s="4">
        <v>744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45016</v>
      </c>
      <c r="S11" s="6">
        <v>45040</v>
      </c>
      <c r="T11" s="4" t="s">
        <v>34</v>
      </c>
      <c r="U11" s="4">
        <v>744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45024</v>
      </c>
      <c r="G12" s="6">
        <v>45025</v>
      </c>
      <c r="H12" s="4">
        <v>1</v>
      </c>
      <c r="I12" s="4">
        <v>1</v>
      </c>
      <c r="J12" s="4">
        <v>1</v>
      </c>
      <c r="K12" s="4" t="s">
        <v>30</v>
      </c>
      <c r="L12" s="4">
        <v>261</v>
      </c>
      <c r="M12" s="4">
        <v>261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45016</v>
      </c>
      <c r="S12" s="6">
        <v>45040</v>
      </c>
      <c r="T12" s="4" t="s">
        <v>34</v>
      </c>
      <c r="U12" s="4">
        <v>261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66</v>
      </c>
      <c r="E13" s="4" t="s">
        <v>45</v>
      </c>
      <c r="F13" s="6">
        <v>45024</v>
      </c>
      <c r="G13" s="6">
        <v>45025</v>
      </c>
      <c r="H13" s="4">
        <v>1</v>
      </c>
      <c r="I13" s="4">
        <v>1</v>
      </c>
      <c r="J13" s="4">
        <v>1</v>
      </c>
      <c r="K13" s="4" t="s">
        <v>30</v>
      </c>
      <c r="L13" s="4">
        <v>215</v>
      </c>
      <c r="M13" s="4">
        <v>215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45017</v>
      </c>
      <c r="S13" s="6">
        <v>45040</v>
      </c>
      <c r="T13" s="4" t="s">
        <v>34</v>
      </c>
      <c r="U13" s="4">
        <v>215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45024</v>
      </c>
      <c r="G14" s="6">
        <v>45025</v>
      </c>
      <c r="H14" s="4">
        <v>1</v>
      </c>
      <c r="I14" s="4">
        <v>1</v>
      </c>
      <c r="J14" s="4">
        <v>1</v>
      </c>
      <c r="K14" s="4" t="s">
        <v>30</v>
      </c>
      <c r="L14" s="4">
        <v>271</v>
      </c>
      <c r="M14" s="4">
        <v>271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45017</v>
      </c>
      <c r="S14" s="6">
        <v>45040</v>
      </c>
      <c r="T14" s="4" t="s">
        <v>34</v>
      </c>
      <c r="U14" s="4">
        <v>271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87</v>
      </c>
      <c r="B15" s="4" t="s">
        <v>26</v>
      </c>
      <c r="C15" s="4" t="s">
        <v>37</v>
      </c>
      <c r="D15" s="4" t="s">
        <v>88</v>
      </c>
      <c r="E15" s="4" t="s">
        <v>89</v>
      </c>
      <c r="F15" s="6">
        <v>45024</v>
      </c>
      <c r="G15" s="6">
        <v>45025</v>
      </c>
      <c r="H15" s="4">
        <v>1</v>
      </c>
      <c r="I15" s="4">
        <v>1</v>
      </c>
      <c r="J15" s="4">
        <v>1</v>
      </c>
      <c r="K15" s="4" t="s">
        <v>30</v>
      </c>
      <c r="L15" s="4">
        <v>-271</v>
      </c>
      <c r="M15" s="4">
        <v>-271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45017</v>
      </c>
      <c r="S15" s="6">
        <v>45040</v>
      </c>
      <c r="T15" s="4" t="s">
        <v>34</v>
      </c>
      <c r="U15" s="4">
        <v>-271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45</v>
      </c>
      <c r="F16" s="6">
        <v>45024</v>
      </c>
      <c r="G16" s="6">
        <v>45025</v>
      </c>
      <c r="H16" s="4">
        <v>1</v>
      </c>
      <c r="I16" s="4">
        <v>1</v>
      </c>
      <c r="J16" s="4">
        <v>1</v>
      </c>
      <c r="K16" s="4" t="s">
        <v>30</v>
      </c>
      <c r="L16" s="4">
        <v>151</v>
      </c>
      <c r="M16" s="4">
        <v>151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45017</v>
      </c>
      <c r="S16" s="6">
        <v>45040</v>
      </c>
      <c r="T16" s="4" t="s">
        <v>34</v>
      </c>
      <c r="U16" s="4">
        <v>151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99</v>
      </c>
      <c r="E17" s="4" t="s">
        <v>51</v>
      </c>
      <c r="F17" s="6">
        <v>45023</v>
      </c>
      <c r="G17" s="6">
        <v>45025</v>
      </c>
      <c r="H17" s="4">
        <v>1</v>
      </c>
      <c r="I17" s="4">
        <v>2</v>
      </c>
      <c r="J17" s="4">
        <v>2</v>
      </c>
      <c r="K17" s="4" t="s">
        <v>30</v>
      </c>
      <c r="L17" s="4">
        <v>993</v>
      </c>
      <c r="M17" s="4">
        <v>993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45019</v>
      </c>
      <c r="S17" s="6">
        <v>45040</v>
      </c>
      <c r="T17" s="4" t="s">
        <v>34</v>
      </c>
      <c r="U17" s="4">
        <v>993</v>
      </c>
      <c r="V17" s="4">
        <v>0</v>
      </c>
      <c r="W17" s="4">
        <v>0</v>
      </c>
      <c r="X17" s="4" t="s">
        <v>36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45024</v>
      </c>
      <c r="G18" s="6">
        <v>45025</v>
      </c>
      <c r="H18" s="4">
        <v>1</v>
      </c>
      <c r="I18" s="4">
        <v>1</v>
      </c>
      <c r="J18" s="4">
        <v>1</v>
      </c>
      <c r="K18" s="4" t="s">
        <v>30</v>
      </c>
      <c r="L18" s="4">
        <v>161</v>
      </c>
      <c r="M18" s="4">
        <v>161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45020</v>
      </c>
      <c r="S18" s="6">
        <v>45040</v>
      </c>
      <c r="T18" s="4" t="s">
        <v>34</v>
      </c>
      <c r="U18" s="4">
        <v>161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45</v>
      </c>
      <c r="F19" s="6">
        <v>45023</v>
      </c>
      <c r="G19" s="6">
        <v>45025</v>
      </c>
      <c r="H19" s="4">
        <v>1</v>
      </c>
      <c r="I19" s="4">
        <v>2</v>
      </c>
      <c r="J19" s="4">
        <v>2</v>
      </c>
      <c r="K19" s="4" t="s">
        <v>30</v>
      </c>
      <c r="L19" s="4">
        <v>543</v>
      </c>
      <c r="M19" s="4">
        <v>543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45021</v>
      </c>
      <c r="S19" s="6">
        <v>45040</v>
      </c>
      <c r="T19" s="4" t="s">
        <v>34</v>
      </c>
      <c r="U19" s="4">
        <v>543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40</v>
      </c>
      <c r="F20" s="6">
        <v>45024</v>
      </c>
      <c r="G20" s="6">
        <v>45025</v>
      </c>
      <c r="H20" s="4">
        <v>1</v>
      </c>
      <c r="I20" s="4">
        <v>1</v>
      </c>
      <c r="J20" s="4">
        <v>1</v>
      </c>
      <c r="K20" s="4" t="s">
        <v>30</v>
      </c>
      <c r="L20" s="4">
        <v>391</v>
      </c>
      <c r="M20" s="4">
        <v>391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45024.0000115741</v>
      </c>
      <c r="S20" s="6">
        <v>45040</v>
      </c>
      <c r="T20" s="4" t="s">
        <v>34</v>
      </c>
      <c r="U20" s="4">
        <v>391</v>
      </c>
      <c r="V20" s="4">
        <v>0</v>
      </c>
      <c r="W20" s="4">
        <v>0</v>
      </c>
      <c r="X20" s="4" t="s">
        <v>116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45024</v>
      </c>
      <c r="G21" s="6">
        <v>45025</v>
      </c>
      <c r="H21" s="4">
        <v>1</v>
      </c>
      <c r="I21" s="4">
        <v>1</v>
      </c>
      <c r="J21" s="4">
        <v>1</v>
      </c>
      <c r="K21" s="4" t="s">
        <v>30</v>
      </c>
      <c r="L21" s="4">
        <v>143</v>
      </c>
      <c r="M21" s="4">
        <v>143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45024</v>
      </c>
      <c r="S21" s="6">
        <v>45040</v>
      </c>
      <c r="T21" s="4" t="s">
        <v>34</v>
      </c>
      <c r="U21" s="4">
        <v>143</v>
      </c>
      <c r="V21" s="4">
        <v>0</v>
      </c>
      <c r="W21" s="4">
        <v>0</v>
      </c>
      <c r="X21" s="4" t="s">
        <v>122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45024</v>
      </c>
      <c r="G22" s="6">
        <v>45025</v>
      </c>
      <c r="H22" s="4">
        <v>1</v>
      </c>
      <c r="I22" s="4">
        <v>1</v>
      </c>
      <c r="J22" s="4">
        <v>1</v>
      </c>
      <c r="K22" s="4" t="s">
        <v>30</v>
      </c>
      <c r="L22" s="4">
        <v>434</v>
      </c>
      <c r="M22" s="4">
        <v>434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45024</v>
      </c>
      <c r="S22" s="6">
        <v>45040</v>
      </c>
      <c r="T22" s="4" t="s">
        <v>34</v>
      </c>
      <c r="U22" s="4">
        <v>434</v>
      </c>
      <c r="V22" s="4">
        <v>0</v>
      </c>
      <c r="W22" s="4">
        <v>0</v>
      </c>
      <c r="X22" s="4" t="s">
        <v>128</v>
      </c>
      <c r="Y2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hidden="1" spans="1:9">
      <c r="A2" s="5">
        <v>999223271245470</v>
      </c>
      <c r="B2" s="6">
        <v>45022</v>
      </c>
      <c r="C2" s="6">
        <v>45025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999223351226794</v>
      </c>
      <c r="B3" s="6">
        <v>45024</v>
      </c>
      <c r="C3" s="6">
        <v>45025</v>
      </c>
      <c r="D3" s="4">
        <v>553</v>
      </c>
      <c r="E3" s="4" t="str">
        <f>VLOOKUP(A3,HOP!A:L,12,0)</f>
        <v>553.00</v>
      </c>
      <c r="F3" s="4" t="str">
        <f>VLOOKUP(A3,HOP!A:C,3,0)</f>
        <v>3172074</v>
      </c>
      <c r="G3" s="4">
        <f t="shared" ref="G3:G19" si="0">D3-E3</f>
        <v>0</v>
      </c>
      <c r="H3" s="4" t="str">
        <f t="shared" ref="H3:H19" si="1">$H$1&amp;F3</f>
        <v>，3172074</v>
      </c>
      <c r="I3" s="4" t="str">
        <f>VLOOKUP(A3,HOP!A:U,21,0)</f>
        <v>直连</v>
      </c>
    </row>
    <row r="4" s="4" customFormat="1" hidden="1" spans="1:9">
      <c r="A4" s="5">
        <v>999223390309823</v>
      </c>
      <c r="B4" s="6">
        <v>45023</v>
      </c>
      <c r="C4" s="6">
        <v>45025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999223405446804</v>
      </c>
      <c r="B5" s="6">
        <v>45023</v>
      </c>
      <c r="C5" s="6">
        <v>45025</v>
      </c>
      <c r="D5" s="4">
        <v>339</v>
      </c>
      <c r="E5" s="4" t="str">
        <f>VLOOKUP(A5,HOP!A:L,12,0)</f>
        <v>339.00</v>
      </c>
      <c r="F5" s="4" t="str">
        <f>VLOOKUP(A5,HOP!A:C,3,0)</f>
        <v>3181651</v>
      </c>
      <c r="G5" s="4">
        <f t="shared" si="0"/>
        <v>0</v>
      </c>
      <c r="H5" s="4" t="str">
        <f t="shared" si="1"/>
        <v>，3181651</v>
      </c>
      <c r="I5" s="4" t="str">
        <f>VLOOKUP(A5,HOP!A:U,21,0)</f>
        <v>直连</v>
      </c>
    </row>
    <row r="6" s="4" customFormat="1" spans="1:9">
      <c r="A6" s="5">
        <v>999223406263232</v>
      </c>
      <c r="B6" s="6">
        <v>45023</v>
      </c>
      <c r="C6" s="6">
        <v>45025</v>
      </c>
      <c r="D6" s="4">
        <v>712</v>
      </c>
      <c r="E6" s="4" t="str">
        <f>VLOOKUP(A6,HOP!A:L,12,0)</f>
        <v>712.00</v>
      </c>
      <c r="F6" s="4" t="str">
        <f>VLOOKUP(A6,HOP!A:C,3,0)</f>
        <v>3181922</v>
      </c>
      <c r="G6" s="4">
        <f t="shared" si="0"/>
        <v>0</v>
      </c>
      <c r="H6" s="4" t="str">
        <f t="shared" si="1"/>
        <v>，3181922</v>
      </c>
      <c r="I6" s="4" t="str">
        <f>VLOOKUP(A6,HOP!A:U,21,0)</f>
        <v>直连</v>
      </c>
    </row>
    <row r="7" s="4" customFormat="1" spans="1:9">
      <c r="A7" s="5">
        <v>999223406442616</v>
      </c>
      <c r="B7" s="6">
        <v>45022</v>
      </c>
      <c r="C7" s="6">
        <v>45025</v>
      </c>
      <c r="D7" s="4">
        <v>717</v>
      </c>
      <c r="E7" s="4" t="str">
        <f>VLOOKUP(A7,HOP!A:L,12,0)</f>
        <v>717.00</v>
      </c>
      <c r="F7" s="4" t="str">
        <f>VLOOKUP(A7,HOP!A:C,3,0)</f>
        <v>3181993</v>
      </c>
      <c r="G7" s="4">
        <f t="shared" si="0"/>
        <v>0</v>
      </c>
      <c r="H7" s="4" t="str">
        <f t="shared" si="1"/>
        <v>，3181993</v>
      </c>
      <c r="I7" s="4" t="str">
        <f>VLOOKUP(A7,HOP!A:U,21,0)</f>
        <v>直连</v>
      </c>
    </row>
    <row r="8" s="4" customFormat="1" spans="1:9">
      <c r="A8" s="5">
        <v>999223414552534</v>
      </c>
      <c r="B8" s="6">
        <v>45024</v>
      </c>
      <c r="C8" s="6">
        <v>45025</v>
      </c>
      <c r="D8" s="4">
        <v>224</v>
      </c>
      <c r="E8" s="4" t="str">
        <f>VLOOKUP(A8,HOP!A:L,12,0)</f>
        <v>224.00</v>
      </c>
      <c r="F8" s="4" t="str">
        <f>VLOOKUP(A8,HOP!A:C,3,0)</f>
        <v>3183386</v>
      </c>
      <c r="G8" s="4">
        <f t="shared" si="0"/>
        <v>0</v>
      </c>
      <c r="H8" s="4" t="str">
        <f t="shared" si="1"/>
        <v>，3183386</v>
      </c>
      <c r="I8" s="4" t="str">
        <f>VLOOKUP(A8,HOP!A:U,21,0)</f>
        <v>直连</v>
      </c>
    </row>
    <row r="9" s="4" customFormat="1" spans="1:9">
      <c r="A9" s="5">
        <v>999223424948812</v>
      </c>
      <c r="B9" s="6">
        <v>45023</v>
      </c>
      <c r="C9" s="6">
        <v>45025</v>
      </c>
      <c r="D9" s="4">
        <v>744</v>
      </c>
      <c r="E9" s="4" t="str">
        <f>VLOOKUP(A9,HOP!A:L,12,0)</f>
        <v>744.00</v>
      </c>
      <c r="F9" s="4" t="str">
        <f>VLOOKUP(A9,HOP!A:C,3,0)</f>
        <v>3186225</v>
      </c>
      <c r="G9" s="4">
        <f t="shared" si="0"/>
        <v>0</v>
      </c>
      <c r="H9" s="4" t="str">
        <f t="shared" si="1"/>
        <v>，3186225</v>
      </c>
      <c r="I9" s="4" t="str">
        <f>VLOOKUP(A9,HOP!A:U,21,0)</f>
        <v>直连</v>
      </c>
    </row>
    <row r="10" s="4" customFormat="1" spans="1:9">
      <c r="A10" s="5">
        <v>999223434360422</v>
      </c>
      <c r="B10" s="6">
        <v>45024</v>
      </c>
      <c r="C10" s="6">
        <v>45025</v>
      </c>
      <c r="D10" s="4">
        <v>261</v>
      </c>
      <c r="E10" s="4" t="str">
        <f>VLOOKUP(A10,HOP!A:L,12,0)</f>
        <v>261.00</v>
      </c>
      <c r="F10" s="4" t="str">
        <f>VLOOKUP(A10,HOP!A:C,3,0)</f>
        <v>3187584</v>
      </c>
      <c r="G10" s="4">
        <f t="shared" si="0"/>
        <v>0</v>
      </c>
      <c r="H10" s="4" t="str">
        <f t="shared" si="1"/>
        <v>，3187584</v>
      </c>
      <c r="I10" s="4" t="str">
        <f>VLOOKUP(A10,HOP!A:U,21,0)</f>
        <v>直连</v>
      </c>
    </row>
    <row r="11" s="4" customFormat="1" spans="1:9">
      <c r="A11" s="5">
        <v>999223442844161</v>
      </c>
      <c r="B11" s="6">
        <v>45024</v>
      </c>
      <c r="C11" s="6">
        <v>45025</v>
      </c>
      <c r="D11" s="4">
        <v>215</v>
      </c>
      <c r="E11" s="4" t="str">
        <f>VLOOKUP(A11,HOP!A:L,12,0)</f>
        <v>215.00</v>
      </c>
      <c r="F11" s="4" t="str">
        <f>VLOOKUP(A11,HOP!A:C,3,0)</f>
        <v>3189676</v>
      </c>
      <c r="G11" s="4">
        <f t="shared" si="0"/>
        <v>0</v>
      </c>
      <c r="H11" s="4" t="str">
        <f t="shared" si="1"/>
        <v>，3189676</v>
      </c>
      <c r="I11" s="4" t="str">
        <f>VLOOKUP(A11,HOP!A:U,21,0)</f>
        <v>直连</v>
      </c>
    </row>
    <row r="12" s="4" customFormat="1" hidden="1" spans="1:9">
      <c r="A12" s="5">
        <v>999223442993774</v>
      </c>
      <c r="B12" s="6">
        <v>45024</v>
      </c>
      <c r="C12" s="6">
        <v>45025</v>
      </c>
      <c r="D12" s="4">
        <v>0</v>
      </c>
      <c r="E12" s="4" t="str">
        <f>VLOOKUP(A12,HOP!A:L,12,0)</f>
        <v>0.00</v>
      </c>
      <c r="F12" s="4" t="str">
        <f>VLOOKUP(A12,HOP!A:C,3,0)</f>
        <v>3189702</v>
      </c>
      <c r="G12" s="4">
        <f t="shared" si="0"/>
        <v>0</v>
      </c>
      <c r="H12" s="4" t="str">
        <f t="shared" si="1"/>
        <v>，3189702</v>
      </c>
      <c r="I12" s="4" t="str">
        <f>VLOOKUP(A12,HOP!A:U,21,0)</f>
        <v>直连</v>
      </c>
    </row>
    <row r="13" s="4" customFormat="1" spans="1:9">
      <c r="A13" s="5">
        <v>999223445655173</v>
      </c>
      <c r="B13" s="6">
        <v>45024</v>
      </c>
      <c r="C13" s="6">
        <v>45025</v>
      </c>
      <c r="D13" s="4">
        <v>151</v>
      </c>
      <c r="E13" s="4" t="str">
        <f>VLOOKUP(A13,HOP!A:L,12,0)</f>
        <v>151.00</v>
      </c>
      <c r="F13" s="4" t="str">
        <f>VLOOKUP(A13,HOP!A:C,3,0)</f>
        <v>3190056</v>
      </c>
      <c r="G13" s="4">
        <f t="shared" si="0"/>
        <v>0</v>
      </c>
      <c r="H13" s="4" t="str">
        <f t="shared" si="1"/>
        <v>，3190056</v>
      </c>
      <c r="I13" s="4" t="str">
        <f>VLOOKUP(A13,HOP!A:U,21,0)</f>
        <v>直连</v>
      </c>
    </row>
    <row r="14" s="4" customFormat="1" spans="1:9">
      <c r="A14" s="5">
        <v>999223462969511</v>
      </c>
      <c r="B14" s="6">
        <v>45023</v>
      </c>
      <c r="C14" s="6">
        <v>45025</v>
      </c>
      <c r="D14" s="4">
        <v>993</v>
      </c>
      <c r="E14" s="4" t="str">
        <f>VLOOKUP(A14,HOP!A:L,12,0)</f>
        <v>993.00</v>
      </c>
      <c r="F14" s="4" t="str">
        <f>VLOOKUP(A14,HOP!A:C,3,0)</f>
        <v>3193795</v>
      </c>
      <c r="G14" s="4">
        <f t="shared" si="0"/>
        <v>0</v>
      </c>
      <c r="H14" s="4" t="str">
        <f t="shared" si="1"/>
        <v>，3193795</v>
      </c>
      <c r="I14" s="4" t="str">
        <f>VLOOKUP(A14,HOP!A:U,21,0)</f>
        <v>直连</v>
      </c>
    </row>
    <row r="15" s="4" customFormat="1" spans="1:9">
      <c r="A15" s="5">
        <v>999223483046125</v>
      </c>
      <c r="B15" s="6">
        <v>45024</v>
      </c>
      <c r="C15" s="6">
        <v>45025</v>
      </c>
      <c r="D15" s="4">
        <v>161</v>
      </c>
      <c r="E15" s="4" t="str">
        <f>VLOOKUP(A15,HOP!A:L,12,0)</f>
        <v>161.00</v>
      </c>
      <c r="F15" s="4" t="str">
        <f>VLOOKUP(A15,HOP!A:C,3,0)</f>
        <v>3197103</v>
      </c>
      <c r="G15" s="4">
        <f t="shared" si="0"/>
        <v>0</v>
      </c>
      <c r="H15" s="4" t="str">
        <f t="shared" si="1"/>
        <v>，3197103</v>
      </c>
      <c r="I15" s="4" t="str">
        <f>VLOOKUP(A15,HOP!A:U,21,0)</f>
        <v>直连</v>
      </c>
    </row>
    <row r="16" s="4" customFormat="1" spans="1:9">
      <c r="A16" s="5">
        <v>999223495765062</v>
      </c>
      <c r="B16" s="6">
        <v>45023</v>
      </c>
      <c r="C16" s="6">
        <v>45025</v>
      </c>
      <c r="D16" s="4">
        <v>543</v>
      </c>
      <c r="E16" s="4" t="str">
        <f>VLOOKUP(A16,HOP!A:L,12,0)</f>
        <v>543.00</v>
      </c>
      <c r="F16" s="4" t="str">
        <f>VLOOKUP(A16,HOP!A:C,3,0)</f>
        <v>3199380</v>
      </c>
      <c r="G16" s="4">
        <f t="shared" si="0"/>
        <v>0</v>
      </c>
      <c r="H16" s="4" t="str">
        <f t="shared" si="1"/>
        <v>，3199380</v>
      </c>
      <c r="I16" s="4" t="str">
        <f>VLOOKUP(A16,HOP!A:U,21,0)</f>
        <v>直连</v>
      </c>
    </row>
    <row r="17" s="4" customFormat="1" spans="1:9">
      <c r="A17" s="5">
        <v>23544897062</v>
      </c>
      <c r="B17" s="6">
        <v>45024</v>
      </c>
      <c r="C17" s="6">
        <v>45025</v>
      </c>
      <c r="D17" s="4">
        <v>391</v>
      </c>
      <c r="E17" s="4" t="str">
        <f>VLOOKUP(A17,HOP!A:L,12,0)</f>
        <v>391.00</v>
      </c>
      <c r="F17" s="4" t="str">
        <f>VLOOKUP(A17,HOP!A:C,3,0)</f>
        <v>3208345</v>
      </c>
      <c r="G17" s="4">
        <f t="shared" si="0"/>
        <v>0</v>
      </c>
      <c r="H17" s="4" t="str">
        <f t="shared" si="1"/>
        <v>，3208345</v>
      </c>
      <c r="I17" s="4" t="str">
        <f>VLOOKUP(A17,HOP!A:U,21,0)</f>
        <v>直连</v>
      </c>
    </row>
    <row r="18" s="4" customFormat="1" spans="1:9">
      <c r="A18" s="5">
        <v>999223555426015</v>
      </c>
      <c r="B18" s="6">
        <v>45024</v>
      </c>
      <c r="C18" s="6">
        <v>45025</v>
      </c>
      <c r="D18" s="4">
        <v>143</v>
      </c>
      <c r="E18" s="4" t="str">
        <f>VLOOKUP(A18,HOP!A:L,12,0)</f>
        <v>143.00</v>
      </c>
      <c r="F18" s="4" t="str">
        <f>VLOOKUP(A18,HOP!A:C,3,0)</f>
        <v>3209795</v>
      </c>
      <c r="G18" s="4">
        <f t="shared" si="0"/>
        <v>0</v>
      </c>
      <c r="H18" s="4" t="str">
        <f t="shared" si="1"/>
        <v>，3209795</v>
      </c>
      <c r="I18" s="4" t="str">
        <f>VLOOKUP(A18,HOP!A:U,21,0)</f>
        <v>直连</v>
      </c>
    </row>
    <row r="19" s="4" customFormat="1" spans="1:9">
      <c r="A19" s="5">
        <v>999223555709661</v>
      </c>
      <c r="B19" s="6">
        <v>45024</v>
      </c>
      <c r="C19" s="6">
        <v>45025</v>
      </c>
      <c r="D19" s="4">
        <v>434</v>
      </c>
      <c r="E19" s="4" t="str">
        <f>VLOOKUP(A19,HOP!A:L,12,0)</f>
        <v>434.00</v>
      </c>
      <c r="F19" s="4" t="str">
        <f>VLOOKUP(A19,HOP!A:C,3,0)</f>
        <v>3209833</v>
      </c>
      <c r="G19" s="4">
        <f t="shared" si="0"/>
        <v>0</v>
      </c>
      <c r="H19" s="4" t="str">
        <f t="shared" si="1"/>
        <v>，3209833</v>
      </c>
      <c r="I19" s="4" t="str">
        <f>VLOOKUP(A19,HOP!A:U,21,0)</f>
        <v>直连</v>
      </c>
    </row>
    <row r="21" spans="4:4">
      <c r="D21" s="4">
        <f>SUM(D2:D20)</f>
        <v>6581</v>
      </c>
    </row>
    <row r="23" spans="4:4">
      <c r="D23" s="4" t="s">
        <v>130</v>
      </c>
    </row>
    <row r="27" spans="1:1">
      <c r="A27" s="4" t="s">
        <v>131</v>
      </c>
    </row>
    <row r="28" spans="1:1">
      <c r="A28" s="4" t="s">
        <v>132</v>
      </c>
    </row>
  </sheetData>
  <autoFilter ref="A1:XFD23">
    <filterColumn colId="3">
      <filters blank="1">
        <filter val="151"/>
        <filter val="391"/>
        <filter val="712"/>
        <filter val="553"/>
        <filter val="993"/>
        <filter val="215"/>
        <filter val="717"/>
        <filter val="161"/>
        <filter val="261"/>
        <filter val="224"/>
        <filter val="434"/>
        <filter val="339"/>
        <filter val="6581 CNY"/>
        <filter val="6581"/>
        <filter val="143"/>
        <filter val="543"/>
        <filter val="74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133</v>
      </c>
      <c r="B1" s="2" t="s">
        <v>134</v>
      </c>
      <c r="C1" s="2" t="s">
        <v>135</v>
      </c>
      <c r="D1" s="2" t="s">
        <v>136</v>
      </c>
      <c r="E1" s="2" t="s">
        <v>13</v>
      </c>
      <c r="F1" s="2" t="s">
        <v>5</v>
      </c>
      <c r="G1" s="2" t="s">
        <v>6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  <c r="V1" s="2" t="s">
        <v>151</v>
      </c>
    </row>
    <row r="2" s="1" customFormat="1" spans="1:22">
      <c r="A2" s="3">
        <v>999223462969511</v>
      </c>
      <c r="B2" s="1" t="s">
        <v>152</v>
      </c>
      <c r="C2" s="1" t="s">
        <v>153</v>
      </c>
      <c r="D2" s="1" t="s">
        <v>154</v>
      </c>
      <c r="E2" s="1" t="s">
        <v>100</v>
      </c>
      <c r="F2" s="1" t="s">
        <v>155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  <c r="U2" s="1" t="s">
        <v>167</v>
      </c>
      <c r="V2" s="1" t="s">
        <v>168</v>
      </c>
    </row>
    <row r="3" s="1" customFormat="1" spans="1:22">
      <c r="A3" s="3">
        <v>999223442993774</v>
      </c>
      <c r="B3" s="1" t="s">
        <v>169</v>
      </c>
      <c r="C3" s="1" t="s">
        <v>170</v>
      </c>
      <c r="D3" s="1" t="s">
        <v>171</v>
      </c>
      <c r="E3" s="1" t="s">
        <v>90</v>
      </c>
      <c r="F3" s="1" t="s">
        <v>172</v>
      </c>
      <c r="G3" s="1" t="s">
        <v>156</v>
      </c>
      <c r="H3" s="1" t="s">
        <v>157</v>
      </c>
      <c r="I3" s="1" t="s">
        <v>161</v>
      </c>
      <c r="J3" s="1" t="s">
        <v>159</v>
      </c>
      <c r="K3" s="1" t="s">
        <v>161</v>
      </c>
      <c r="L3" s="1" t="s">
        <v>161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173</v>
      </c>
      <c r="S3" s="1" t="s">
        <v>165</v>
      </c>
      <c r="T3" s="1" t="s">
        <v>166</v>
      </c>
      <c r="U3" s="1" t="s">
        <v>167</v>
      </c>
      <c r="V3" s="1" t="s">
        <v>168</v>
      </c>
    </row>
    <row r="4" s="1" customFormat="1" spans="1:22">
      <c r="A4" s="3">
        <v>999223442844161</v>
      </c>
      <c r="B4" s="1" t="s">
        <v>169</v>
      </c>
      <c r="C4" s="1" t="s">
        <v>174</v>
      </c>
      <c r="D4" s="1" t="s">
        <v>175</v>
      </c>
      <c r="E4" s="1" t="s">
        <v>84</v>
      </c>
      <c r="F4" s="1" t="s">
        <v>172</v>
      </c>
      <c r="G4" s="1" t="s">
        <v>156</v>
      </c>
      <c r="H4" s="1" t="s">
        <v>157</v>
      </c>
      <c r="I4" s="1" t="s">
        <v>176</v>
      </c>
      <c r="J4" s="1" t="s">
        <v>159</v>
      </c>
      <c r="K4" s="1" t="s">
        <v>176</v>
      </c>
      <c r="L4" s="1" t="s">
        <v>176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177</v>
      </c>
      <c r="S4" s="1" t="s">
        <v>165</v>
      </c>
      <c r="T4" s="1" t="s">
        <v>166</v>
      </c>
      <c r="U4" s="1" t="s">
        <v>167</v>
      </c>
      <c r="V4" s="1" t="s">
        <v>168</v>
      </c>
    </row>
    <row r="5" s="1" customFormat="1" spans="1:22">
      <c r="A5" s="3">
        <v>999223434360422</v>
      </c>
      <c r="B5" s="1" t="s">
        <v>178</v>
      </c>
      <c r="C5" s="1" t="s">
        <v>179</v>
      </c>
      <c r="D5" s="1" t="s">
        <v>180</v>
      </c>
      <c r="E5" s="1" t="s">
        <v>80</v>
      </c>
      <c r="F5" s="1" t="s">
        <v>172</v>
      </c>
      <c r="G5" s="1" t="s">
        <v>156</v>
      </c>
      <c r="H5" s="1" t="s">
        <v>157</v>
      </c>
      <c r="I5" s="1" t="s">
        <v>181</v>
      </c>
      <c r="J5" s="1" t="s">
        <v>159</v>
      </c>
      <c r="K5" s="1" t="s">
        <v>181</v>
      </c>
      <c r="L5" s="1" t="s">
        <v>181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182</v>
      </c>
      <c r="S5" s="1" t="s">
        <v>165</v>
      </c>
      <c r="T5" s="1" t="s">
        <v>166</v>
      </c>
      <c r="U5" s="1" t="s">
        <v>167</v>
      </c>
      <c r="V5" s="1" t="s">
        <v>168</v>
      </c>
    </row>
    <row r="6" s="1" customFormat="1" spans="1:22">
      <c r="A6" s="3">
        <v>999223495765062</v>
      </c>
      <c r="B6" s="1" t="s">
        <v>183</v>
      </c>
      <c r="C6" s="1" t="s">
        <v>184</v>
      </c>
      <c r="D6" s="1" t="s">
        <v>185</v>
      </c>
      <c r="E6" s="1" t="s">
        <v>110</v>
      </c>
      <c r="F6" s="1" t="s">
        <v>155</v>
      </c>
      <c r="G6" s="1" t="s">
        <v>156</v>
      </c>
      <c r="H6" s="1" t="s">
        <v>157</v>
      </c>
      <c r="I6" s="1" t="s">
        <v>186</v>
      </c>
      <c r="J6" s="1" t="s">
        <v>159</v>
      </c>
      <c r="K6" s="1" t="s">
        <v>186</v>
      </c>
      <c r="L6" s="1" t="s">
        <v>186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187</v>
      </c>
      <c r="S6" s="1" t="s">
        <v>165</v>
      </c>
      <c r="T6" s="1" t="s">
        <v>166</v>
      </c>
      <c r="U6" s="1" t="s">
        <v>167</v>
      </c>
      <c r="V6" s="1" t="s">
        <v>168</v>
      </c>
    </row>
    <row r="7" s="1" customFormat="1" spans="1:22">
      <c r="A7" s="3">
        <v>999223555426015</v>
      </c>
      <c r="B7" s="1" t="s">
        <v>172</v>
      </c>
      <c r="C7" s="1" t="s">
        <v>188</v>
      </c>
      <c r="D7" s="1" t="s">
        <v>189</v>
      </c>
      <c r="E7" s="1" t="s">
        <v>121</v>
      </c>
      <c r="F7" s="1" t="s">
        <v>172</v>
      </c>
      <c r="G7" s="1" t="s">
        <v>156</v>
      </c>
      <c r="H7" s="1" t="s">
        <v>157</v>
      </c>
      <c r="I7" s="1" t="s">
        <v>190</v>
      </c>
      <c r="J7" s="1" t="s">
        <v>159</v>
      </c>
      <c r="K7" s="1" t="s">
        <v>190</v>
      </c>
      <c r="L7" s="1" t="s">
        <v>190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191</v>
      </c>
      <c r="S7" s="1" t="s">
        <v>165</v>
      </c>
      <c r="T7" s="1" t="s">
        <v>166</v>
      </c>
      <c r="U7" s="1" t="s">
        <v>167</v>
      </c>
      <c r="V7" s="1" t="s">
        <v>168</v>
      </c>
    </row>
    <row r="8" s="1" customFormat="1" spans="1:22">
      <c r="A8" s="3">
        <v>999223555709661</v>
      </c>
      <c r="B8" s="1" t="s">
        <v>172</v>
      </c>
      <c r="C8" s="1" t="s">
        <v>192</v>
      </c>
      <c r="D8" s="1" t="s">
        <v>193</v>
      </c>
      <c r="E8" s="1" t="s">
        <v>127</v>
      </c>
      <c r="F8" s="1" t="s">
        <v>172</v>
      </c>
      <c r="G8" s="1" t="s">
        <v>156</v>
      </c>
      <c r="H8" s="1" t="s">
        <v>157</v>
      </c>
      <c r="I8" s="1" t="s">
        <v>194</v>
      </c>
      <c r="J8" s="1" t="s">
        <v>159</v>
      </c>
      <c r="K8" s="1" t="s">
        <v>194</v>
      </c>
      <c r="L8" s="1" t="s">
        <v>194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163</v>
      </c>
      <c r="R8" s="1" t="s">
        <v>195</v>
      </c>
      <c r="S8" s="1" t="s">
        <v>165</v>
      </c>
      <c r="T8" s="1" t="s">
        <v>166</v>
      </c>
      <c r="U8" s="1" t="s">
        <v>167</v>
      </c>
      <c r="V8" s="1" t="s">
        <v>168</v>
      </c>
    </row>
    <row r="9" s="1" customFormat="1" spans="1:22">
      <c r="A9" s="3">
        <v>23544897062</v>
      </c>
      <c r="B9" s="1" t="s">
        <v>172</v>
      </c>
      <c r="C9" s="1" t="s">
        <v>196</v>
      </c>
      <c r="D9" s="1" t="s">
        <v>197</v>
      </c>
      <c r="E9" s="1" t="s">
        <v>115</v>
      </c>
      <c r="F9" s="1" t="s">
        <v>172</v>
      </c>
      <c r="G9" s="1" t="s">
        <v>156</v>
      </c>
      <c r="H9" s="1" t="s">
        <v>157</v>
      </c>
      <c r="I9" s="1" t="s">
        <v>198</v>
      </c>
      <c r="J9" s="1" t="s">
        <v>159</v>
      </c>
      <c r="K9" s="1" t="s">
        <v>198</v>
      </c>
      <c r="L9" s="1" t="s">
        <v>198</v>
      </c>
      <c r="M9" s="1" t="s">
        <v>160</v>
      </c>
      <c r="N9" s="1" t="s">
        <v>160</v>
      </c>
      <c r="O9" s="1" t="s">
        <v>161</v>
      </c>
      <c r="P9" s="1" t="s">
        <v>162</v>
      </c>
      <c r="Q9" s="1" t="s">
        <v>163</v>
      </c>
      <c r="R9" s="1" t="s">
        <v>199</v>
      </c>
      <c r="S9" s="1" t="s">
        <v>165</v>
      </c>
      <c r="T9" s="1" t="s">
        <v>166</v>
      </c>
      <c r="U9" s="1" t="s">
        <v>167</v>
      </c>
      <c r="V9" s="1" t="s">
        <v>168</v>
      </c>
    </row>
    <row r="10" s="1" customFormat="1" spans="1:22">
      <c r="A10" s="3">
        <v>999223405446804</v>
      </c>
      <c r="B10" s="1" t="s">
        <v>200</v>
      </c>
      <c r="C10" s="1" t="s">
        <v>201</v>
      </c>
      <c r="D10" s="1" t="s">
        <v>202</v>
      </c>
      <c r="E10" s="1" t="s">
        <v>52</v>
      </c>
      <c r="F10" s="1" t="s">
        <v>155</v>
      </c>
      <c r="G10" s="1" t="s">
        <v>156</v>
      </c>
      <c r="H10" s="1" t="s">
        <v>157</v>
      </c>
      <c r="I10" s="1" t="s">
        <v>203</v>
      </c>
      <c r="J10" s="1" t="s">
        <v>159</v>
      </c>
      <c r="K10" s="1" t="s">
        <v>203</v>
      </c>
      <c r="L10" s="1" t="s">
        <v>203</v>
      </c>
      <c r="M10" s="1" t="s">
        <v>160</v>
      </c>
      <c r="N10" s="1" t="s">
        <v>160</v>
      </c>
      <c r="O10" s="1" t="s">
        <v>161</v>
      </c>
      <c r="P10" s="1" t="s">
        <v>162</v>
      </c>
      <c r="Q10" s="1" t="s">
        <v>163</v>
      </c>
      <c r="R10" s="1" t="s">
        <v>204</v>
      </c>
      <c r="S10" s="1" t="s">
        <v>165</v>
      </c>
      <c r="T10" s="1" t="s">
        <v>166</v>
      </c>
      <c r="U10" s="1" t="s">
        <v>167</v>
      </c>
      <c r="V10" s="1" t="s">
        <v>168</v>
      </c>
    </row>
    <row r="11" s="1" customFormat="1" spans="1:22">
      <c r="A11" s="3">
        <v>999223351226794</v>
      </c>
      <c r="B11" s="1" t="s">
        <v>205</v>
      </c>
      <c r="C11" s="1" t="s">
        <v>206</v>
      </c>
      <c r="D11" s="1" t="s">
        <v>207</v>
      </c>
      <c r="E11" s="1" t="s">
        <v>208</v>
      </c>
      <c r="F11" s="1" t="s">
        <v>172</v>
      </c>
      <c r="G11" s="1" t="s">
        <v>156</v>
      </c>
      <c r="H11" s="1" t="s">
        <v>157</v>
      </c>
      <c r="I11" s="1" t="s">
        <v>209</v>
      </c>
      <c r="J11" s="1" t="s">
        <v>159</v>
      </c>
      <c r="K11" s="1" t="s">
        <v>209</v>
      </c>
      <c r="L11" s="1" t="s">
        <v>209</v>
      </c>
      <c r="M11" s="1" t="s">
        <v>160</v>
      </c>
      <c r="N11" s="1" t="s">
        <v>160</v>
      </c>
      <c r="O11" s="1" t="s">
        <v>161</v>
      </c>
      <c r="P11" s="1" t="s">
        <v>162</v>
      </c>
      <c r="Q11" s="1" t="s">
        <v>163</v>
      </c>
      <c r="R11" s="1" t="s">
        <v>210</v>
      </c>
      <c r="S11" s="1" t="s">
        <v>165</v>
      </c>
      <c r="T11" s="1" t="s">
        <v>166</v>
      </c>
      <c r="U11" s="1" t="s">
        <v>167</v>
      </c>
      <c r="V11" s="1" t="s">
        <v>168</v>
      </c>
    </row>
    <row r="12" s="1" customFormat="1" spans="1:22">
      <c r="A12" s="3">
        <v>999223483046125</v>
      </c>
      <c r="B12" s="1" t="s">
        <v>211</v>
      </c>
      <c r="C12" s="1" t="s">
        <v>212</v>
      </c>
      <c r="D12" s="1" t="s">
        <v>213</v>
      </c>
      <c r="E12" s="1" t="s">
        <v>105</v>
      </c>
      <c r="F12" s="1" t="s">
        <v>172</v>
      </c>
      <c r="G12" s="1" t="s">
        <v>156</v>
      </c>
      <c r="H12" s="1" t="s">
        <v>157</v>
      </c>
      <c r="I12" s="1" t="s">
        <v>214</v>
      </c>
      <c r="J12" s="1" t="s">
        <v>159</v>
      </c>
      <c r="K12" s="1" t="s">
        <v>214</v>
      </c>
      <c r="L12" s="1" t="s">
        <v>214</v>
      </c>
      <c r="M12" s="1" t="s">
        <v>160</v>
      </c>
      <c r="N12" s="1" t="s">
        <v>160</v>
      </c>
      <c r="O12" s="1" t="s">
        <v>161</v>
      </c>
      <c r="P12" s="1" t="s">
        <v>162</v>
      </c>
      <c r="Q12" s="1" t="s">
        <v>163</v>
      </c>
      <c r="R12" s="1" t="s">
        <v>215</v>
      </c>
      <c r="S12" s="1" t="s">
        <v>165</v>
      </c>
      <c r="T12" s="1" t="s">
        <v>166</v>
      </c>
      <c r="U12" s="1" t="s">
        <v>167</v>
      </c>
      <c r="V12" s="1" t="s">
        <v>168</v>
      </c>
    </row>
    <row r="13" s="1" customFormat="1" spans="1:22">
      <c r="A13" s="3">
        <v>999223414552534</v>
      </c>
      <c r="B13" s="1" t="s">
        <v>216</v>
      </c>
      <c r="C13" s="1" t="s">
        <v>217</v>
      </c>
      <c r="D13" s="1" t="s">
        <v>175</v>
      </c>
      <c r="E13" s="1" t="s">
        <v>68</v>
      </c>
      <c r="F13" s="1" t="s">
        <v>172</v>
      </c>
      <c r="G13" s="1" t="s">
        <v>156</v>
      </c>
      <c r="H13" s="1" t="s">
        <v>157</v>
      </c>
      <c r="I13" s="1" t="s">
        <v>218</v>
      </c>
      <c r="J13" s="1" t="s">
        <v>159</v>
      </c>
      <c r="K13" s="1" t="s">
        <v>218</v>
      </c>
      <c r="L13" s="1" t="s">
        <v>218</v>
      </c>
      <c r="M13" s="1" t="s">
        <v>160</v>
      </c>
      <c r="N13" s="1" t="s">
        <v>160</v>
      </c>
      <c r="O13" s="1" t="s">
        <v>161</v>
      </c>
      <c r="P13" s="1" t="s">
        <v>162</v>
      </c>
      <c r="Q13" s="1" t="s">
        <v>163</v>
      </c>
      <c r="R13" s="1" t="s">
        <v>219</v>
      </c>
      <c r="S13" s="1" t="s">
        <v>165</v>
      </c>
      <c r="T13" s="1" t="s">
        <v>166</v>
      </c>
      <c r="U13" s="1" t="s">
        <v>167</v>
      </c>
      <c r="V13" s="1" t="s">
        <v>168</v>
      </c>
    </row>
    <row r="14" s="1" customFormat="1" spans="1:22">
      <c r="A14" s="3">
        <v>999223406263232</v>
      </c>
      <c r="B14" s="1" t="s">
        <v>200</v>
      </c>
      <c r="C14" s="1" t="s">
        <v>220</v>
      </c>
      <c r="D14" s="1" t="s">
        <v>221</v>
      </c>
      <c r="E14" s="1" t="s">
        <v>57</v>
      </c>
      <c r="F14" s="1" t="s">
        <v>155</v>
      </c>
      <c r="G14" s="1" t="s">
        <v>156</v>
      </c>
      <c r="H14" s="1" t="s">
        <v>157</v>
      </c>
      <c r="I14" s="1" t="s">
        <v>222</v>
      </c>
      <c r="J14" s="1" t="s">
        <v>159</v>
      </c>
      <c r="K14" s="1" t="s">
        <v>222</v>
      </c>
      <c r="L14" s="1" t="s">
        <v>222</v>
      </c>
      <c r="M14" s="1" t="s">
        <v>160</v>
      </c>
      <c r="N14" s="1" t="s">
        <v>160</v>
      </c>
      <c r="O14" s="1" t="s">
        <v>161</v>
      </c>
      <c r="P14" s="1" t="s">
        <v>162</v>
      </c>
      <c r="Q14" s="1" t="s">
        <v>163</v>
      </c>
      <c r="R14" s="1" t="s">
        <v>223</v>
      </c>
      <c r="S14" s="1" t="s">
        <v>165</v>
      </c>
      <c r="T14" s="1" t="s">
        <v>166</v>
      </c>
      <c r="U14" s="1" t="s">
        <v>167</v>
      </c>
      <c r="V14" s="1" t="s">
        <v>168</v>
      </c>
    </row>
    <row r="15" s="1" customFormat="1" spans="1:22">
      <c r="A15" s="3">
        <v>999223406442616</v>
      </c>
      <c r="B15" s="1" t="s">
        <v>200</v>
      </c>
      <c r="C15" s="1" t="s">
        <v>224</v>
      </c>
      <c r="D15" s="1" t="s">
        <v>225</v>
      </c>
      <c r="E15" s="1" t="s">
        <v>63</v>
      </c>
      <c r="F15" s="1" t="s">
        <v>226</v>
      </c>
      <c r="G15" s="1" t="s">
        <v>156</v>
      </c>
      <c r="H15" s="1" t="s">
        <v>157</v>
      </c>
      <c r="I15" s="1" t="s">
        <v>227</v>
      </c>
      <c r="J15" s="1" t="s">
        <v>159</v>
      </c>
      <c r="K15" s="1" t="s">
        <v>227</v>
      </c>
      <c r="L15" s="1" t="s">
        <v>227</v>
      </c>
      <c r="M15" s="1" t="s">
        <v>160</v>
      </c>
      <c r="N15" s="1" t="s">
        <v>160</v>
      </c>
      <c r="O15" s="1" t="s">
        <v>161</v>
      </c>
      <c r="P15" s="1" t="s">
        <v>162</v>
      </c>
      <c r="Q15" s="1" t="s">
        <v>163</v>
      </c>
      <c r="R15" s="1" t="s">
        <v>228</v>
      </c>
      <c r="S15" s="1" t="s">
        <v>165</v>
      </c>
      <c r="T15" s="1" t="s">
        <v>166</v>
      </c>
      <c r="U15" s="1" t="s">
        <v>167</v>
      </c>
      <c r="V15" s="1" t="s">
        <v>168</v>
      </c>
    </row>
    <row r="16" s="1" customFormat="1" spans="1:22">
      <c r="A16" s="3">
        <v>999223424948812</v>
      </c>
      <c r="B16" s="1" t="s">
        <v>178</v>
      </c>
      <c r="C16" s="1" t="s">
        <v>229</v>
      </c>
      <c r="D16" s="1" t="s">
        <v>230</v>
      </c>
      <c r="E16" s="1" t="s">
        <v>74</v>
      </c>
      <c r="F16" s="1" t="s">
        <v>155</v>
      </c>
      <c r="G16" s="1" t="s">
        <v>156</v>
      </c>
      <c r="H16" s="1" t="s">
        <v>157</v>
      </c>
      <c r="I16" s="1" t="s">
        <v>231</v>
      </c>
      <c r="J16" s="1" t="s">
        <v>159</v>
      </c>
      <c r="K16" s="1" t="s">
        <v>231</v>
      </c>
      <c r="L16" s="1" t="s">
        <v>231</v>
      </c>
      <c r="M16" s="1" t="s">
        <v>160</v>
      </c>
      <c r="N16" s="1" t="s">
        <v>160</v>
      </c>
      <c r="O16" s="1" t="s">
        <v>161</v>
      </c>
      <c r="P16" s="1" t="s">
        <v>162</v>
      </c>
      <c r="Q16" s="1" t="s">
        <v>163</v>
      </c>
      <c r="R16" s="1" t="s">
        <v>232</v>
      </c>
      <c r="S16" s="1" t="s">
        <v>165</v>
      </c>
      <c r="T16" s="1" t="s">
        <v>166</v>
      </c>
      <c r="U16" s="1" t="s">
        <v>167</v>
      </c>
      <c r="V16" s="1" t="s">
        <v>168</v>
      </c>
    </row>
    <row r="17" s="1" customFormat="1" spans="1:22">
      <c r="A17" s="3">
        <v>999223445655173</v>
      </c>
      <c r="B17" s="1" t="s">
        <v>169</v>
      </c>
      <c r="C17" s="1" t="s">
        <v>233</v>
      </c>
      <c r="D17" s="1" t="s">
        <v>234</v>
      </c>
      <c r="E17" s="1" t="s">
        <v>95</v>
      </c>
      <c r="F17" s="1" t="s">
        <v>172</v>
      </c>
      <c r="G17" s="1" t="s">
        <v>156</v>
      </c>
      <c r="H17" s="1" t="s">
        <v>157</v>
      </c>
      <c r="I17" s="1" t="s">
        <v>235</v>
      </c>
      <c r="J17" s="1" t="s">
        <v>159</v>
      </c>
      <c r="K17" s="1" t="s">
        <v>235</v>
      </c>
      <c r="L17" s="1" t="s">
        <v>235</v>
      </c>
      <c r="M17" s="1" t="s">
        <v>160</v>
      </c>
      <c r="N17" s="1" t="s">
        <v>160</v>
      </c>
      <c r="O17" s="1" t="s">
        <v>161</v>
      </c>
      <c r="P17" s="1" t="s">
        <v>162</v>
      </c>
      <c r="Q17" s="1" t="s">
        <v>163</v>
      </c>
      <c r="R17" s="1" t="s">
        <v>236</v>
      </c>
      <c r="S17" s="1" t="s">
        <v>165</v>
      </c>
      <c r="T17" s="1" t="s">
        <v>166</v>
      </c>
      <c r="U17" s="1" t="s">
        <v>167</v>
      </c>
      <c r="V17" s="1" t="s">
        <v>168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2023-04-24T01:16:24Z</dcterms:created>
  <dcterms:modified xsi:type="dcterms:W3CDTF">2023-04-24T01:21:02Z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ECDBB0CD93824C6797A20E4393553D1C_12</vt:lpwstr>
  </property>
  <property fmtid="{D5CDD505-2E9C-101B-9397-08002B2CF9AE}" pid="3" name="KSOProductBuildVer">
    <vt:lpwstr>2052-11.1.0.14036</vt:lpwstr>
  </property>
</Properties>
</file>