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<sst xmlns="http://schemas.openxmlformats.org/spreadsheetml/2006/main" count="143" uniqueCount="94">
  <si>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</si>
  <si>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</si>
  <si>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</si>
  <si>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</si>
  <si>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</si>
  <si>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</si>
  <si>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</si>
  <si>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</si>
  <si>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</si>
  <si>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</si>
  <si>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</si>
  <si>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</si>
  <si>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</si>
  <si>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</si>
  <si>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</si>
  <si>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</si>
  <si>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</si>
  <si>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</si>
  <si>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</si>
  <si>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</si>
  <si>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</si>
  <si>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</si>
  <si>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</si>
  <si>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</si>
  <si>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</si>
  <si>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999223428558354	</t>
  </si>
  <si>
    <t>Ctrip</t>
  </si>
  <si>
    <t>正常</t>
  </si>
  <si>
    <t>[梅州]梅州白天鹅迎宾馆(100697959)</t>
  </si>
  <si>
    <t>商务城景大床房&lt;特惠专享&gt;&lt;双人入住&gt;&lt;日历房套餐高价值&gt;&lt;双早&gt;&lt;新酒店礼盒&gt;</t>
  </si>
  <si>
    <t>CNY</t>
  </si>
  <si>
    <t>YAU/PAK YIN</t>
  </si>
  <si>
    <t>CA363230425CNY</t>
  </si>
  <si>
    <t>未提现</t>
  </si>
  <si>
    <t>携程开票</t>
  </si>
  <si>
    <t xml:space="preserve">	</t>
  </si>
  <si>
    <t xml:space="preserve">999223546454417	</t>
  </si>
  <si>
    <t>商务江景大床房&lt;超值特惠&gt;&lt;双人入住&gt;&lt;日历房套餐高价值&gt;&lt;单早&gt;&lt;新酒店礼盒&gt;</t>
  </si>
  <si>
    <t>陈福龙</t>
  </si>
  <si>
    <t xml:space="preserve">23558622821	</t>
  </si>
  <si>
    <t>陈俞霖</t>
  </si>
  <si>
    <t xml:space="preserve">23558623759	</t>
  </si>
  <si>
    <t>张圣忠</t>
  </si>
  <si>
    <t xml:space="preserve">999223567028759	</t>
  </si>
  <si>
    <t>[梅州]梅州新飞腾艺术酒店(100914635)</t>
  </si>
  <si>
    <t>豪华主题大床房&lt;特惠专享&gt;&lt;双人入住&gt;&lt;无早&gt;</t>
  </si>
  <si>
    <t>刘煜亮</t>
  </si>
  <si>
    <t xml:space="preserve">3211807	</t>
  </si>
  <si>
    <t>，</t>
  </si>
  <si>
    <t>999223428558354</t>
  </si>
  <si>
    <t>202303311555440025</t>
  </si>
  <si>
    <t>999223546454417</t>
  </si>
  <si>
    <t>202304081447040025</t>
  </si>
  <si>
    <t>202304090819170069</t>
  </si>
  <si>
    <t>202304090823060021</t>
  </si>
  <si>
    <t>A230425095247481</t>
  </si>
  <si>
    <t>房集：i230425095119 2436元</t>
  </si>
  <si>
    <t>CNY / HKD 当前参考汇率: 1.137925435</t>
  </si>
  <si>
    <t>总计： 2589 CNY/
2946.09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</si>
  <si>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</si>
  <si>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</si>
  <si>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</si>
  <si>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</si>
  <si>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</si>
  <si>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</si>
  <si>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</si>
  <si>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</si>
  <si>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</si>
  <si>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</si>
  <si>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</si>
  <si>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</si>
  <si>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</si>
  <si>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</si>
  <si>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</si>
  <si>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</si>
  <si>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</si>
  <si>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</si>
  <si>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</si>
  <si>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2023-04-09</t>
  </si>
  <si>
    <t>3211807</t>
  </si>
  <si>
    <t>梅州新飞腾艺术酒店</t>
  </si>
  <si>
    <t>2023-04-10</t>
  </si>
  <si>
    <t>退房日周结</t>
  </si>
  <si>
    <t>153.00</t>
  </si>
  <si>
    <t>RMB</t>
  </si>
  <si>
    <t>0</t>
  </si>
  <si>
    <t>0.00</t>
  </si>
  <si>
    <t>携程国内直连(DD)</t>
  </si>
  <si>
    <t>01.011249</t>
  </si>
  <si>
    <t>2023-04-09 19:39:41</t>
  </si>
  <si>
    <t>否</t>
  </si>
  <si>
    <t>汇智国际旅游发展有限公司</t>
  </si>
  <si>
    <t>直采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</si>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</sst>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13</xdr:col>
      <xdr:colOff>142875</xdr:colOff>
      <xdr:row>48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946785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45024</v>
      </c>
      <c r="G2" s="6">
        <v>45026</v>
      </c>
      <c r="H2" s="4">
        <v>2</v>
      </c>
      <c r="I2" s="4">
        <v>2</v>
      </c>
      <c r="J2" s="4">
        <v>4</v>
      </c>
      <c r="K2" s="4" t="s">
        <v>30</v>
      </c>
      <c r="L2" s="4">
        <v>1470</v>
      </c>
      <c r="M2" s="4">
        <v>1470</v>
      </c>
      <c r="N2" s="4" t="s">
        <v>31</v>
      </c>
      <c r="O2" s="4" t="s">
        <v>32</v>
      </c>
      <c r="P2" s="4" t="s">
        <v>33</v>
      </c>
      <c r="Q2" s="4">
        <v>0</v>
      </c>
      <c r="R2" s="7">
        <v>45016</v>
      </c>
      <c r="S2" s="6">
        <v>45041</v>
      </c>
      <c r="T2" s="4" t="s">
        <v>34</v>
      </c>
      <c r="U2" s="4">
        <v>1470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45025</v>
      </c>
      <c r="G3" s="6">
        <v>45026</v>
      </c>
      <c r="H3" s="4">
        <v>1</v>
      </c>
      <c r="I3" s="4">
        <v>1</v>
      </c>
      <c r="J3" s="4">
        <v>1</v>
      </c>
      <c r="K3" s="4" t="s">
        <v>30</v>
      </c>
      <c r="L3" s="4">
        <v>322</v>
      </c>
      <c r="M3" s="4">
        <v>322</v>
      </c>
      <c r="N3" s="4" t="s">
        <v>38</v>
      </c>
      <c r="O3" s="4" t="s">
        <v>32</v>
      </c>
      <c r="P3" s="4" t="s">
        <v>33</v>
      </c>
      <c r="Q3" s="4">
        <v>0</v>
      </c>
      <c r="R3" s="7">
        <v>45024</v>
      </c>
      <c r="S3" s="6">
        <v>45041</v>
      </c>
      <c r="T3" s="4" t="s">
        <v>34</v>
      </c>
      <c r="U3" s="4">
        <v>322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28</v>
      </c>
      <c r="E4" s="4" t="s">
        <v>37</v>
      </c>
      <c r="F4" s="6">
        <v>45025</v>
      </c>
      <c r="G4" s="6">
        <v>45026</v>
      </c>
      <c r="H4" s="4">
        <v>1</v>
      </c>
      <c r="I4" s="4">
        <v>1</v>
      </c>
      <c r="J4" s="4">
        <v>1</v>
      </c>
      <c r="K4" s="4" t="s">
        <v>30</v>
      </c>
      <c r="L4" s="4">
        <v>322</v>
      </c>
      <c r="M4" s="4">
        <v>322</v>
      </c>
      <c r="N4" s="4" t="s">
        <v>40</v>
      </c>
      <c r="O4" s="4" t="s">
        <v>32</v>
      </c>
      <c r="P4" s="4" t="s">
        <v>33</v>
      </c>
      <c r="Q4" s="4">
        <v>0</v>
      </c>
      <c r="R4" s="7">
        <v>45025.0000115741</v>
      </c>
      <c r="S4" s="6">
        <v>45041</v>
      </c>
      <c r="T4" s="4" t="s">
        <v>34</v>
      </c>
      <c r="U4" s="4">
        <v>322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28</v>
      </c>
      <c r="E5" s="4" t="s">
        <v>37</v>
      </c>
      <c r="F5" s="6">
        <v>45025</v>
      </c>
      <c r="G5" s="6">
        <v>45026</v>
      </c>
      <c r="H5" s="4">
        <v>1</v>
      </c>
      <c r="I5" s="4">
        <v>1</v>
      </c>
      <c r="J5" s="4">
        <v>1</v>
      </c>
      <c r="K5" s="4" t="s">
        <v>30</v>
      </c>
      <c r="L5" s="4">
        <v>322</v>
      </c>
      <c r="M5" s="4">
        <v>322</v>
      </c>
      <c r="N5" s="4" t="s">
        <v>42</v>
      </c>
      <c r="O5" s="4" t="s">
        <v>32</v>
      </c>
      <c r="P5" s="4" t="s">
        <v>33</v>
      </c>
      <c r="Q5" s="4">
        <v>0</v>
      </c>
      <c r="R5" s="7">
        <v>45025.0000115741</v>
      </c>
      <c r="S5" s="6">
        <v>45041</v>
      </c>
      <c r="T5" s="4" t="s">
        <v>34</v>
      </c>
      <c r="U5" s="4">
        <v>322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43</v>
      </c>
      <c r="B6" s="4" t="s">
        <v>26</v>
      </c>
      <c r="C6" s="4" t="s">
        <v>27</v>
      </c>
      <c r="D6" s="4" t="s">
        <v>44</v>
      </c>
      <c r="E6" s="4" t="s">
        <v>45</v>
      </c>
      <c r="F6" s="6">
        <v>45025</v>
      </c>
      <c r="G6" s="6">
        <v>45026</v>
      </c>
      <c r="H6" s="4">
        <v>1</v>
      </c>
      <c r="I6" s="4">
        <v>1</v>
      </c>
      <c r="J6" s="4">
        <v>1</v>
      </c>
      <c r="K6" s="4" t="s">
        <v>30</v>
      </c>
      <c r="L6" s="4">
        <v>153</v>
      </c>
      <c r="M6" s="4">
        <v>153</v>
      </c>
      <c r="N6" s="4" t="s">
        <v>46</v>
      </c>
      <c r="O6" s="4" t="s">
        <v>32</v>
      </c>
      <c r="P6" s="4" t="s">
        <v>33</v>
      </c>
      <c r="Q6" s="4">
        <v>0</v>
      </c>
      <c r="R6" s="7">
        <v>45025</v>
      </c>
      <c r="S6" s="6">
        <v>45041</v>
      </c>
      <c r="T6" s="4" t="s">
        <v>34</v>
      </c>
      <c r="U6" s="4">
        <v>153</v>
      </c>
      <c r="V6" s="4">
        <v>0</v>
      </c>
      <c r="W6" s="4">
        <v>0</v>
      </c>
      <c r="X6" s="4" t="s">
        <v>47</v>
      </c>
      <c r="Y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A13" sqref="A13:E17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</v>
      </c>
    </row>
    <row r="2" s="4" customFormat="1" spans="1:10">
      <c r="A2" s="8" t="s">
        <v>49</v>
      </c>
      <c r="B2" s="6">
        <v>45024</v>
      </c>
      <c r="C2" s="6">
        <v>45026</v>
      </c>
      <c r="D2" s="4">
        <v>1470</v>
      </c>
      <c r="E2" s="4">
        <v>1470</v>
      </c>
      <c r="F2" s="9" t="s">
        <v>50</v>
      </c>
      <c r="G2" s="4">
        <f>D2-E2</f>
        <v>0</v>
      </c>
      <c r="H2" s="4" t="str">
        <f>$H$1&amp;F2</f>
        <v>，202303311555440025</v>
      </c>
      <c r="I2" s="4" t="e">
        <f>VLOOKUP(A2,HOP!A:U,21,0)</f>
        <v>#N/A</v>
      </c>
      <c r="J2" s="4">
        <v>3.31</v>
      </c>
    </row>
    <row r="3" s="4" customFormat="1" spans="1:10">
      <c r="A3" s="8" t="s">
        <v>51</v>
      </c>
      <c r="B3" s="6">
        <v>45025</v>
      </c>
      <c r="C3" s="6">
        <v>45026</v>
      </c>
      <c r="D3" s="4">
        <v>322</v>
      </c>
      <c r="E3" s="4">
        <v>322</v>
      </c>
      <c r="F3" s="9" t="s">
        <v>52</v>
      </c>
      <c r="G3" s="4">
        <f>D3-E3</f>
        <v>0</v>
      </c>
      <c r="H3" s="4" t="str">
        <f>$H$1&amp;F3</f>
        <v>，202304081447040025</v>
      </c>
      <c r="I3" s="4" t="e">
        <f>VLOOKUP(A3,HOP!A:U,21,0)</f>
        <v>#N/A</v>
      </c>
      <c r="J3" s="4">
        <v>4.8</v>
      </c>
    </row>
    <row r="4" s="4" customFormat="1" spans="1:10">
      <c r="A4" s="5">
        <v>23558622821</v>
      </c>
      <c r="B4" s="6">
        <v>45025</v>
      </c>
      <c r="C4" s="6">
        <v>45026</v>
      </c>
      <c r="D4" s="4">
        <v>322</v>
      </c>
      <c r="E4" s="4">
        <v>322</v>
      </c>
      <c r="F4" s="9" t="s">
        <v>53</v>
      </c>
      <c r="G4" s="4">
        <f>D4-E4</f>
        <v>0</v>
      </c>
      <c r="H4" s="4" t="str">
        <f>$H$1&amp;F4</f>
        <v>，202304090819170069</v>
      </c>
      <c r="I4" s="4" t="e">
        <f>VLOOKUP(A4,HOP!A:U,21,0)</f>
        <v>#N/A</v>
      </c>
      <c r="J4" s="4">
        <v>4.9</v>
      </c>
    </row>
    <row r="5" s="4" customFormat="1" spans="1:10">
      <c r="A5" s="5">
        <v>23558623759</v>
      </c>
      <c r="B5" s="6">
        <v>45025</v>
      </c>
      <c r="C5" s="6">
        <v>45026</v>
      </c>
      <c r="D5" s="4">
        <v>322</v>
      </c>
      <c r="E5" s="4">
        <v>322</v>
      </c>
      <c r="F5" s="9" t="s">
        <v>54</v>
      </c>
      <c r="G5" s="4">
        <f>D5-E5</f>
        <v>0</v>
      </c>
      <c r="H5" s="4" t="str">
        <f>$H$1&amp;F5</f>
        <v>，202304090823060021</v>
      </c>
      <c r="I5" s="4" t="e">
        <f>VLOOKUP(A5,HOP!A:U,21,0)</f>
        <v>#N/A</v>
      </c>
      <c r="J5" s="4">
        <v>4.9</v>
      </c>
    </row>
    <row r="6" s="4" customFormat="1" spans="1:9">
      <c r="A6" s="5">
        <v>999223567028759</v>
      </c>
      <c r="B6" s="6">
        <v>45025</v>
      </c>
      <c r="C6" s="6">
        <v>45026</v>
      </c>
      <c r="D6" s="4">
        <v>153</v>
      </c>
      <c r="E6" s="4" t="str">
        <f>VLOOKUP(A6,HOP!A:L,12,0)</f>
        <v>153.00</v>
      </c>
      <c r="F6" s="4" t="str">
        <f>VLOOKUP(A6,HOP!A:C,3,0)</f>
        <v>3211807</v>
      </c>
      <c r="G6" s="4">
        <f>D6-E6</f>
        <v>0</v>
      </c>
      <c r="H6" s="4" t="str">
        <f>$H$1&amp;F6</f>
        <v>，3211807</v>
      </c>
      <c r="I6" s="4" t="str">
        <f>VLOOKUP(A6,HOP!A:U,21,0)</f>
        <v>直采</v>
      </c>
    </row>
    <row r="8" spans="4:4">
      <c r="D8" s="4">
        <f>SUM(D2:D7)</f>
        <v>2589</v>
      </c>
    </row>
    <row r="13" spans="1:4">
      <c r="A13" s="4" t="s">
        <v>55</v>
      </c>
      <c r="C13" s="4">
        <v>153</v>
      </c>
      <c r="D13" s="4">
        <v>174.1</v>
      </c>
    </row>
    <row r="14" spans="1:4">
      <c r="A14" s="4" t="s">
        <v>56</v>
      </c>
      <c r="C14" s="4">
        <v>2436</v>
      </c>
      <c r="D14" s="4">
        <v>2771.99</v>
      </c>
    </row>
    <row r="15" spans="1:4">
      <c r="A15" s="4" t="s">
        <v>57</v>
      </c>
      <c r="C15" s="4">
        <f>SUM(C13:C14)</f>
        <v>2589</v>
      </c>
      <c r="D15" s="4">
        <f>SUM(D13:D14)</f>
        <v>2946.09</v>
      </c>
    </row>
    <row r="16" spans="1:1">
      <c r="A16" s="4" t="s">
        <v>58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  <c r="U1" s="2" t="s">
        <v>76</v>
      </c>
      <c r="V1" s="2" t="s">
        <v>77</v>
      </c>
    </row>
    <row r="2" s="1" customFormat="1" spans="1:22">
      <c r="A2" s="3">
        <v>999223567028759</v>
      </c>
      <c r="B2" s="1" t="s">
        <v>78</v>
      </c>
      <c r="C2" s="1" t="s">
        <v>79</v>
      </c>
      <c r="D2" s="1" t="s">
        <v>80</v>
      </c>
      <c r="E2" s="1" t="s">
        <v>46</v>
      </c>
      <c r="F2" s="1" t="s">
        <v>78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83</v>
      </c>
      <c r="L2" s="1" t="s">
        <v>83</v>
      </c>
      <c r="M2" s="1" t="s">
        <v>85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2023-04-25T01:43:01Z</dcterms:created>
  <dcterms:modified xsi:type="dcterms:W3CDTF">2023-04-25T01:54:37Z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6225088904C5423B96E0334595BEBF7E_12</vt:lpwstr>
  </property>
  <property fmtid="{D5CDD505-2E9C-101B-9397-08002B2CF9AE}" pid="3" name="KSOProductBuildVer">
    <vt:lpwstr>2052-11.1.0.14036</vt:lpwstr>
  </property>
</Properties>
</file>