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<sst xmlns="http://schemas.openxmlformats.org/spreadsheetml/2006/main" count="320" uniqueCount="160">
  <si>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</si>
  <si>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</si>
  <si>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</si>
  <si>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</si>
  <si>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</si>
  <si>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</si>
  <si>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</si>
  <si>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</si>
  <si>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</si>
  <si>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</si>
  <si>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</si>
  <si>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</si>
  <si>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</si>
  <si>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</si>
  <si>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</si>
  <si>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</si>
  <si>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</si>
  <si>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</si>
  <si>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</si>
  <si>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</si>
  <si>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</si>
  <si>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</si>
  <si>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</si>
  <si>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</si>
  <si>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</si>
  <si>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999223731826345	</t>
  </si>
  <si>
    <t>Ctrip</t>
  </si>
  <si>
    <t>正常</t>
  </si>
  <si>
    <t>[马卡蒂]新世界马卡蒂酒店(New World Makati Hotel)(37221886)</t>
  </si>
  <si>
    <t>高级特大床房&lt;2人入住&gt;&lt;不退款&gt;</t>
  </si>
  <si>
    <t>USD</t>
  </si>
  <si>
    <t>Malpass/Ken,Malpass/Ken</t>
  </si>
  <si>
    <t>CA5326230425USD</t>
  </si>
  <si>
    <t>未提现</t>
  </si>
  <si>
    <t>携程开票</t>
  </si>
  <si>
    <t xml:space="preserve">3245564	</t>
  </si>
  <si>
    <t xml:space="preserve">	</t>
  </si>
  <si>
    <t xml:space="preserve">999223735644878	</t>
  </si>
  <si>
    <t>[塞贝维]塞贝维Spa度假酒店(Cyberview Resort &amp; Spa)(37198805)</t>
  </si>
  <si>
    <t>高级双床房&lt;2人入住&gt;&lt;不退款&gt;</t>
  </si>
  <si>
    <t>Leong/Yen Nee</t>
  </si>
  <si>
    <t xml:space="preserve">3246503	</t>
  </si>
  <si>
    <t xml:space="preserve">-1495593753	</t>
  </si>
  <si>
    <t xml:space="preserve">23738370482	</t>
  </si>
  <si>
    <t>[曼谷]曼谷亚洲酒店(Asia Hotel Bangkok)(37200463)</t>
  </si>
  <si>
    <t>高级房&lt;2人入住&gt;&lt;不退款&gt;</t>
  </si>
  <si>
    <t>MU/SHENGNAN,Dai/Defu</t>
  </si>
  <si>
    <t xml:space="preserve">3248041	</t>
  </si>
  <si>
    <t xml:space="preserve">-731465	</t>
  </si>
  <si>
    <t xml:space="preserve">999223743848596	</t>
  </si>
  <si>
    <t>[民都鲁]格林斯套房酒店(Greens Hotel &amp; Suites)(44800459)</t>
  </si>
  <si>
    <t>豪华特大床房&lt;2人入住&gt;&lt;不退款&gt;&lt;早餐&gt;</t>
  </si>
  <si>
    <t>JULIE KIEW/LING LING,JULIE KIEW/LING LING</t>
  </si>
  <si>
    <t xml:space="preserve">3254412	</t>
  </si>
  <si>
    <t xml:space="preserve">999223769581147	</t>
  </si>
  <si>
    <t>豪华双床房&lt;2人入住&gt;&lt;不退款&gt;&lt;早餐&gt;</t>
  </si>
  <si>
    <t>LYE/SIE NGAH</t>
  </si>
  <si>
    <t xml:space="preserve">3264842	</t>
  </si>
  <si>
    <t xml:space="preserve">-1496627690	</t>
  </si>
  <si>
    <t xml:space="preserve">999223770794855	</t>
  </si>
  <si>
    <t>[普吉岛]泽希纳度假村及水疗中心(Zenseana Resort &amp; Spa)(39597074)</t>
  </si>
  <si>
    <t>豪华客房&lt;2人入住&gt;&lt;不退款&gt;</t>
  </si>
  <si>
    <t>ARGUNOVA/DARIA</t>
  </si>
  <si>
    <t xml:space="preserve">3265458	</t>
  </si>
  <si>
    <t xml:space="preserve">HGUConf1496675457	</t>
  </si>
  <si>
    <t xml:space="preserve">999223770859541	</t>
  </si>
  <si>
    <t>[胡志明市]兰花西贡酒店(Orchids Saigon Hotel)(39593207)</t>
  </si>
  <si>
    <t>优质客房&lt;2人入住&gt;&lt;不退款&gt;&lt;早餐&gt;</t>
  </si>
  <si>
    <t>Phan/Tony,Phan/Tony</t>
  </si>
  <si>
    <t xml:space="preserve">3265478	</t>
  </si>
  <si>
    <t xml:space="preserve">54677 - 71717	</t>
  </si>
  <si>
    <t xml:space="preserve">999223771945912	</t>
  </si>
  <si>
    <t>Foo/Mun Peng</t>
  </si>
  <si>
    <t xml:space="preserve">3266078	</t>
  </si>
  <si>
    <t xml:space="preserve">-1496708460	</t>
  </si>
  <si>
    <t>，</t>
  </si>
  <si>
    <t>A230425104633481</t>
  </si>
  <si>
    <t>A230425104746481</t>
  </si>
  <si>
    <t>USD / HKD 当前参考汇率: 7.84849</t>
  </si>
  <si>
    <t>总计：704 USD/
5525.34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</si>
  <si>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</si>
  <si>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</si>
  <si>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</si>
  <si>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</si>
  <si>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</si>
  <si>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</si>
  <si>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</si>
  <si>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</si>
  <si>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</si>
  <si>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</si>
  <si>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</si>
  <si>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</si>
  <si>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</si>
  <si>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</si>
  <si>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</si>
  <si>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</si>
  <si>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</si>
  <si>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</si>
  <si>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</si>
  <si>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2023-04-19</t>
  </si>
  <si>
    <t>3245564</t>
  </si>
  <si>
    <t>马尼拉新世界酒店</t>
  </si>
  <si>
    <t>Malpass Ken,Malpass Ken</t>
  </si>
  <si>
    <t>2023-04-21</t>
  </si>
  <si>
    <t>2023-04-22</t>
  </si>
  <si>
    <t>退房日周结</t>
  </si>
  <si>
    <t>951.33</t>
  </si>
  <si>
    <t>138.00</t>
  </si>
  <si>
    <t>0</t>
  </si>
  <si>
    <t>0.00</t>
  </si>
  <si>
    <t>携程盛景国际直连</t>
  </si>
  <si>
    <t>01.010677</t>
  </si>
  <si>
    <t>2023-04-19 10:06:23</t>
  </si>
  <si>
    <t>否</t>
  </si>
  <si>
    <t>汇智国际旅游发展有限公司</t>
  </si>
  <si>
    <t>直采</t>
  </si>
  <si>
    <t>菲律宾</t>
  </si>
  <si>
    <t>3246503</t>
  </si>
  <si>
    <t>塞贝维温泉度假酒店</t>
  </si>
  <si>
    <t>Leong Yen Nee</t>
  </si>
  <si>
    <t>461.88</t>
  </si>
  <si>
    <t>67.00</t>
  </si>
  <si>
    <t>2023-04-19 13:21:06</t>
  </si>
  <si>
    <t>直连</t>
  </si>
  <si>
    <t>马来西亚</t>
  </si>
  <si>
    <t>3248041</t>
  </si>
  <si>
    <t>曼谷亚洲酒店</t>
  </si>
  <si>
    <t>MU SHENGNAN,Dai Defu</t>
  </si>
  <si>
    <t>2023-04-20</t>
  </si>
  <si>
    <t>551.50</t>
  </si>
  <si>
    <t>80.00</t>
  </si>
  <si>
    <t>2023-04-19 15:38:26</t>
  </si>
  <si>
    <t>泰国</t>
  </si>
  <si>
    <t>3254412</t>
  </si>
  <si>
    <t>格林斯套房酒店</t>
  </si>
  <si>
    <t>JULIE KIEW LING LING,JULIE KIEW LING LING</t>
  </si>
  <si>
    <t>2023-04-19 20:56:11</t>
  </si>
  <si>
    <t>3264842</t>
  </si>
  <si>
    <t>LYE SIE NGAH</t>
  </si>
  <si>
    <t>620.21</t>
  </si>
  <si>
    <t>90.00</t>
  </si>
  <si>
    <t>2023-04-21 10:34:34</t>
  </si>
  <si>
    <t>3265458</t>
  </si>
  <si>
    <t>泽希纳度假村及水疗中心</t>
  </si>
  <si>
    <t>ARGUNOVA DARIA</t>
  </si>
  <si>
    <t>654.66</t>
  </si>
  <si>
    <t>95.00</t>
  </si>
  <si>
    <t>2023-04-21 12:46:04</t>
  </si>
  <si>
    <t>3265478</t>
  </si>
  <si>
    <t>兰花西贡酒店</t>
  </si>
  <si>
    <t>Phan Tony,Phan Tony</t>
  </si>
  <si>
    <t>544.40</t>
  </si>
  <si>
    <t>79.00</t>
  </si>
  <si>
    <t>2023-04-21 12:57:19</t>
  </si>
  <si>
    <t>越南</t>
  </si>
  <si>
    <t>3266078</t>
  </si>
  <si>
    <t>Foo Mun Peng</t>
  </si>
  <si>
    <t>516.84</t>
  </si>
  <si>
    <t>75.00</t>
  </si>
  <si>
    <t>2023-04-21 15:02:16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</si>
</sst>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666750</xdr:colOff>
      <xdr:row>51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75372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45037</v>
      </c>
      <c r="G2" s="6">
        <v>45038</v>
      </c>
      <c r="H2" s="4">
        <v>1</v>
      </c>
      <c r="I2" s="4">
        <v>1</v>
      </c>
      <c r="J2" s="4">
        <v>1</v>
      </c>
      <c r="K2" s="4" t="s">
        <v>30</v>
      </c>
      <c r="L2" s="4">
        <v>138</v>
      </c>
      <c r="M2" s="4">
        <v>138</v>
      </c>
      <c r="N2" s="4" t="s">
        <v>31</v>
      </c>
      <c r="O2" s="4" t="s">
        <v>32</v>
      </c>
      <c r="P2" s="4" t="s">
        <v>33</v>
      </c>
      <c r="Q2" s="4">
        <v>0</v>
      </c>
      <c r="R2" s="7">
        <v>45035</v>
      </c>
      <c r="S2" s="6">
        <v>45041</v>
      </c>
      <c r="T2" s="4" t="s">
        <v>34</v>
      </c>
      <c r="U2" s="4">
        <v>138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45037</v>
      </c>
      <c r="G3" s="6">
        <v>45038</v>
      </c>
      <c r="H3" s="4">
        <v>1</v>
      </c>
      <c r="I3" s="4">
        <v>1</v>
      </c>
      <c r="J3" s="4">
        <v>1</v>
      </c>
      <c r="K3" s="4" t="s">
        <v>30</v>
      </c>
      <c r="L3" s="4">
        <v>67</v>
      </c>
      <c r="M3" s="4">
        <v>67</v>
      </c>
      <c r="N3" s="4" t="s">
        <v>40</v>
      </c>
      <c r="O3" s="4" t="s">
        <v>32</v>
      </c>
      <c r="P3" s="4" t="s">
        <v>33</v>
      </c>
      <c r="Q3" s="4">
        <v>0</v>
      </c>
      <c r="R3" s="7">
        <v>45035</v>
      </c>
      <c r="S3" s="6">
        <v>45041</v>
      </c>
      <c r="T3" s="4" t="s">
        <v>34</v>
      </c>
      <c r="U3" s="4">
        <v>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45036</v>
      </c>
      <c r="G4" s="6">
        <v>45038</v>
      </c>
      <c r="H4" s="4">
        <v>1</v>
      </c>
      <c r="I4" s="4">
        <v>2</v>
      </c>
      <c r="J4" s="4">
        <v>2</v>
      </c>
      <c r="K4" s="4" t="s">
        <v>30</v>
      </c>
      <c r="L4" s="4">
        <v>80</v>
      </c>
      <c r="M4" s="4">
        <v>80</v>
      </c>
      <c r="N4" s="4" t="s">
        <v>46</v>
      </c>
      <c r="O4" s="4" t="s">
        <v>32</v>
      </c>
      <c r="P4" s="4" t="s">
        <v>33</v>
      </c>
      <c r="Q4" s="4">
        <v>0</v>
      </c>
      <c r="R4" s="7">
        <v>45035.0000115741</v>
      </c>
      <c r="S4" s="6">
        <v>45041</v>
      </c>
      <c r="T4" s="4" t="s">
        <v>34</v>
      </c>
      <c r="U4" s="4">
        <v>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45037</v>
      </c>
      <c r="G5" s="6">
        <v>45038</v>
      </c>
      <c r="H5" s="4">
        <v>2</v>
      </c>
      <c r="I5" s="4">
        <v>1</v>
      </c>
      <c r="J5" s="4">
        <v>2</v>
      </c>
      <c r="K5" s="4" t="s">
        <v>30</v>
      </c>
      <c r="L5" s="4">
        <v>80</v>
      </c>
      <c r="M5" s="4">
        <v>80</v>
      </c>
      <c r="N5" s="4" t="s">
        <v>52</v>
      </c>
      <c r="O5" s="4" t="s">
        <v>32</v>
      </c>
      <c r="P5" s="4" t="s">
        <v>33</v>
      </c>
      <c r="Q5" s="4">
        <v>0</v>
      </c>
      <c r="R5" s="7">
        <v>45035</v>
      </c>
      <c r="S5" s="6">
        <v>45041</v>
      </c>
      <c r="T5" s="4" t="s">
        <v>34</v>
      </c>
      <c r="U5" s="4">
        <v>80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38</v>
      </c>
      <c r="E6" s="4" t="s">
        <v>55</v>
      </c>
      <c r="F6" s="6">
        <v>45037</v>
      </c>
      <c r="G6" s="6">
        <v>45038</v>
      </c>
      <c r="H6" s="4">
        <v>1</v>
      </c>
      <c r="I6" s="4">
        <v>1</v>
      </c>
      <c r="J6" s="4">
        <v>1</v>
      </c>
      <c r="K6" s="4" t="s">
        <v>30</v>
      </c>
      <c r="L6" s="4">
        <v>90</v>
      </c>
      <c r="M6" s="4">
        <v>90</v>
      </c>
      <c r="N6" s="4" t="s">
        <v>56</v>
      </c>
      <c r="O6" s="4" t="s">
        <v>32</v>
      </c>
      <c r="P6" s="4" t="s">
        <v>33</v>
      </c>
      <c r="Q6" s="4">
        <v>0</v>
      </c>
      <c r="R6" s="7">
        <v>45037</v>
      </c>
      <c r="S6" s="6">
        <v>45041</v>
      </c>
      <c r="T6" s="4" t="s">
        <v>34</v>
      </c>
      <c r="U6" s="4">
        <v>90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45037</v>
      </c>
      <c r="G7" s="6">
        <v>45038</v>
      </c>
      <c r="H7" s="4">
        <v>1</v>
      </c>
      <c r="I7" s="4">
        <v>1</v>
      </c>
      <c r="J7" s="4">
        <v>1</v>
      </c>
      <c r="K7" s="4" t="s">
        <v>30</v>
      </c>
      <c r="L7" s="4">
        <v>95</v>
      </c>
      <c r="M7" s="4">
        <v>95</v>
      </c>
      <c r="N7" s="4" t="s">
        <v>62</v>
      </c>
      <c r="O7" s="4" t="s">
        <v>32</v>
      </c>
      <c r="P7" s="4" t="s">
        <v>33</v>
      </c>
      <c r="Q7" s="4">
        <v>0</v>
      </c>
      <c r="R7" s="7">
        <v>45037</v>
      </c>
      <c r="S7" s="6">
        <v>45041</v>
      </c>
      <c r="T7" s="4" t="s">
        <v>34</v>
      </c>
      <c r="U7" s="4">
        <v>95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45037</v>
      </c>
      <c r="G8" s="6">
        <v>45038</v>
      </c>
      <c r="H8" s="4">
        <v>1</v>
      </c>
      <c r="I8" s="4">
        <v>1</v>
      </c>
      <c r="J8" s="4">
        <v>1</v>
      </c>
      <c r="K8" s="4" t="s">
        <v>30</v>
      </c>
      <c r="L8" s="4">
        <v>79</v>
      </c>
      <c r="M8" s="4">
        <v>79</v>
      </c>
      <c r="N8" s="4" t="s">
        <v>68</v>
      </c>
      <c r="O8" s="4" t="s">
        <v>32</v>
      </c>
      <c r="P8" s="4" t="s">
        <v>33</v>
      </c>
      <c r="Q8" s="4">
        <v>0</v>
      </c>
      <c r="R8" s="7">
        <v>45037</v>
      </c>
      <c r="S8" s="6">
        <v>45041</v>
      </c>
      <c r="T8" s="4" t="s">
        <v>34</v>
      </c>
      <c r="U8" s="4">
        <v>79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45037</v>
      </c>
      <c r="G9" s="6">
        <v>45038</v>
      </c>
      <c r="H9" s="4">
        <v>1</v>
      </c>
      <c r="I9" s="4">
        <v>1</v>
      </c>
      <c r="J9" s="4">
        <v>1</v>
      </c>
      <c r="K9" s="4" t="s">
        <v>30</v>
      </c>
      <c r="L9" s="4">
        <v>75</v>
      </c>
      <c r="M9" s="4">
        <v>75</v>
      </c>
      <c r="N9" s="4" t="s">
        <v>72</v>
      </c>
      <c r="O9" s="4" t="s">
        <v>32</v>
      </c>
      <c r="P9" s="4" t="s">
        <v>33</v>
      </c>
      <c r="Q9" s="4">
        <v>0</v>
      </c>
      <c r="R9" s="7">
        <v>45037</v>
      </c>
      <c r="S9" s="6">
        <v>45041</v>
      </c>
      <c r="T9" s="4" t="s">
        <v>34</v>
      </c>
      <c r="U9" s="4">
        <v>75</v>
      </c>
      <c r="V9" s="4">
        <v>0</v>
      </c>
      <c r="W9" s="4">
        <v>0</v>
      </c>
      <c r="X9" s="4" t="s">
        <v>73</v>
      </c>
      <c r="Y9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5">
        <v>999223731826345</v>
      </c>
      <c r="B2" s="6">
        <v>45037</v>
      </c>
      <c r="C2" s="6">
        <v>45038</v>
      </c>
      <c r="D2" s="4">
        <v>138</v>
      </c>
      <c r="E2" s="4" t="str">
        <f>VLOOKUP(A2,HOP!A:L,12,0)</f>
        <v>138.00</v>
      </c>
      <c r="F2" s="4" t="str">
        <f>VLOOKUP(A2,HOP!A:C,3,0)</f>
        <v>3245564</v>
      </c>
      <c r="G2" s="4">
        <f>D2-E2</f>
        <v>0</v>
      </c>
      <c r="H2" s="4" t="str">
        <f>$H$1&amp;F2</f>
        <v>，3245564</v>
      </c>
      <c r="I2" s="4" t="str">
        <f>VLOOKUP(A2,HOP!A:U,21,0)</f>
        <v>直采</v>
      </c>
    </row>
    <row r="3" s="4" customFormat="1" spans="1:9">
      <c r="A3" s="5">
        <v>999223735644878</v>
      </c>
      <c r="B3" s="6">
        <v>45037</v>
      </c>
      <c r="C3" s="6">
        <v>45038</v>
      </c>
      <c r="D3" s="4">
        <v>67</v>
      </c>
      <c r="E3" s="4" t="str">
        <f>VLOOKUP(A3,HOP!A:L,12,0)</f>
        <v>67.00</v>
      </c>
      <c r="F3" s="4" t="str">
        <f>VLOOKUP(A3,HOP!A:C,3,0)</f>
        <v>3246503</v>
      </c>
      <c r="G3" s="4">
        <f t="shared" ref="G3:G9" si="0">D3-E3</f>
        <v>0</v>
      </c>
      <c r="H3" s="4" t="str">
        <f t="shared" ref="H3:H9" si="1">$H$1&amp;F3</f>
        <v>，3246503</v>
      </c>
      <c r="I3" s="4" t="str">
        <f>VLOOKUP(A3,HOP!A:U,21,0)</f>
        <v>直连</v>
      </c>
    </row>
    <row r="4" s="4" customFormat="1" spans="1:9">
      <c r="A4" s="5">
        <v>23738370482</v>
      </c>
      <c r="B4" s="6">
        <v>45036</v>
      </c>
      <c r="C4" s="6">
        <v>45038</v>
      </c>
      <c r="D4" s="4">
        <v>80</v>
      </c>
      <c r="E4" s="4" t="str">
        <f>VLOOKUP(A4,HOP!A:L,12,0)</f>
        <v>80.00</v>
      </c>
      <c r="F4" s="4" t="str">
        <f>VLOOKUP(A4,HOP!A:C,3,0)</f>
        <v>3248041</v>
      </c>
      <c r="G4" s="4">
        <f t="shared" si="0"/>
        <v>0</v>
      </c>
      <c r="H4" s="4" t="str">
        <f t="shared" si="1"/>
        <v>，3248041</v>
      </c>
      <c r="I4" s="4" t="str">
        <f>VLOOKUP(A4,HOP!A:U,21,0)</f>
        <v>直连</v>
      </c>
    </row>
    <row r="5" s="4" customFormat="1" spans="1:9">
      <c r="A5" s="5">
        <v>999223743848596</v>
      </c>
      <c r="B5" s="6">
        <v>45037</v>
      </c>
      <c r="C5" s="6">
        <v>45038</v>
      </c>
      <c r="D5" s="4">
        <v>80</v>
      </c>
      <c r="E5" s="4" t="str">
        <f>VLOOKUP(A5,HOP!A:L,12,0)</f>
        <v>80.00</v>
      </c>
      <c r="F5" s="4" t="str">
        <f>VLOOKUP(A5,HOP!A:C,3,0)</f>
        <v>3254412</v>
      </c>
      <c r="G5" s="4">
        <f t="shared" si="0"/>
        <v>0</v>
      </c>
      <c r="H5" s="4" t="str">
        <f t="shared" si="1"/>
        <v>，3254412</v>
      </c>
      <c r="I5" s="4" t="str">
        <f>VLOOKUP(A5,HOP!A:U,21,0)</f>
        <v>直连</v>
      </c>
    </row>
    <row r="6" s="4" customFormat="1" spans="1:9">
      <c r="A6" s="5">
        <v>999223769581147</v>
      </c>
      <c r="B6" s="6">
        <v>45037</v>
      </c>
      <c r="C6" s="6">
        <v>45038</v>
      </c>
      <c r="D6" s="4">
        <v>90</v>
      </c>
      <c r="E6" s="4" t="str">
        <f>VLOOKUP(A6,HOP!A:L,12,0)</f>
        <v>90.00</v>
      </c>
      <c r="F6" s="4" t="str">
        <f>VLOOKUP(A6,HOP!A:C,3,0)</f>
        <v>3264842</v>
      </c>
      <c r="G6" s="4">
        <f t="shared" si="0"/>
        <v>0</v>
      </c>
      <c r="H6" s="4" t="str">
        <f t="shared" si="1"/>
        <v>，3264842</v>
      </c>
      <c r="I6" s="4" t="str">
        <f>VLOOKUP(A6,HOP!A:U,21,0)</f>
        <v>直连</v>
      </c>
    </row>
    <row r="7" s="4" customFormat="1" spans="1:9">
      <c r="A7" s="5">
        <v>999223770794855</v>
      </c>
      <c r="B7" s="6">
        <v>45037</v>
      </c>
      <c r="C7" s="6">
        <v>45038</v>
      </c>
      <c r="D7" s="4">
        <v>95</v>
      </c>
      <c r="E7" s="4" t="str">
        <f>VLOOKUP(A7,HOP!A:L,12,0)</f>
        <v>95.00</v>
      </c>
      <c r="F7" s="4" t="str">
        <f>VLOOKUP(A7,HOP!A:C,3,0)</f>
        <v>3265458</v>
      </c>
      <c r="G7" s="4">
        <f t="shared" si="0"/>
        <v>0</v>
      </c>
      <c r="H7" s="4" t="str">
        <f t="shared" si="1"/>
        <v>，3265458</v>
      </c>
      <c r="I7" s="4" t="str">
        <f>VLOOKUP(A7,HOP!A:U,21,0)</f>
        <v>直连</v>
      </c>
    </row>
    <row r="8" s="4" customFormat="1" spans="1:9">
      <c r="A8" s="5">
        <v>999223770859541</v>
      </c>
      <c r="B8" s="6">
        <v>45037</v>
      </c>
      <c r="C8" s="6">
        <v>45038</v>
      </c>
      <c r="D8" s="4">
        <v>79</v>
      </c>
      <c r="E8" s="4" t="str">
        <f>VLOOKUP(A8,HOP!A:L,12,0)</f>
        <v>79.00</v>
      </c>
      <c r="F8" s="4" t="str">
        <f>VLOOKUP(A8,HOP!A:C,3,0)</f>
        <v>3265478</v>
      </c>
      <c r="G8" s="4">
        <f t="shared" si="0"/>
        <v>0</v>
      </c>
      <c r="H8" s="4" t="str">
        <f t="shared" si="1"/>
        <v>，3265478</v>
      </c>
      <c r="I8" s="4" t="str">
        <f>VLOOKUP(A8,HOP!A:U,21,0)</f>
        <v>直连</v>
      </c>
    </row>
    <row r="9" s="4" customFormat="1" spans="1:9">
      <c r="A9" s="5">
        <v>999223771945912</v>
      </c>
      <c r="B9" s="6">
        <v>45037</v>
      </c>
      <c r="C9" s="6">
        <v>45038</v>
      </c>
      <c r="D9" s="4">
        <v>75</v>
      </c>
      <c r="E9" s="4" t="str">
        <f>VLOOKUP(A9,HOP!A:L,12,0)</f>
        <v>75.00</v>
      </c>
      <c r="F9" s="4" t="str">
        <f>VLOOKUP(A9,HOP!A:C,3,0)</f>
        <v>3266078</v>
      </c>
      <c r="G9" s="4">
        <f t="shared" si="0"/>
        <v>0</v>
      </c>
      <c r="H9" s="4" t="str">
        <f t="shared" si="1"/>
        <v>，3266078</v>
      </c>
      <c r="I9" s="4" t="str">
        <f>VLOOKUP(A9,HOP!A:U,21,0)</f>
        <v>直连</v>
      </c>
    </row>
    <row r="11" spans="4:4">
      <c r="D11" s="4">
        <f>SUM(D2:D10)</f>
        <v>704</v>
      </c>
    </row>
    <row r="16" spans="1:4">
      <c r="A16" s="4" t="s">
        <v>76</v>
      </c>
      <c r="C16" s="4">
        <v>138</v>
      </c>
      <c r="D16" s="4">
        <v>1083.09</v>
      </c>
    </row>
    <row r="17" spans="1:4">
      <c r="A17" s="4" t="s">
        <v>77</v>
      </c>
      <c r="C17" s="4">
        <v>566</v>
      </c>
      <c r="D17" s="4">
        <v>4442.25</v>
      </c>
    </row>
    <row r="18" spans="1:4">
      <c r="A18" s="4" t="s">
        <v>78</v>
      </c>
      <c r="C18" s="4">
        <f>SUM(C16:C17)</f>
        <v>704</v>
      </c>
      <c r="D18" s="4">
        <f>SUM(D16:D17)</f>
        <v>5525.34</v>
      </c>
    </row>
    <row r="19" spans="1:1">
      <c r="A19" s="4" t="s">
        <v>79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999223731826345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103</v>
      </c>
      <c r="G2" s="1" t="s">
        <v>104</v>
      </c>
      <c r="H2" s="1" t="s">
        <v>105</v>
      </c>
      <c r="I2" s="1" t="s">
        <v>106</v>
      </c>
      <c r="J2" s="1" t="s">
        <v>30</v>
      </c>
      <c r="K2" s="1" t="s">
        <v>107</v>
      </c>
      <c r="L2" s="1" t="s">
        <v>107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  <c r="U2" s="1" t="s">
        <v>115</v>
      </c>
      <c r="V2" s="1" t="s">
        <v>116</v>
      </c>
    </row>
    <row r="3" s="1" customFormat="1" spans="1:22">
      <c r="A3" s="3">
        <v>999223735644878</v>
      </c>
      <c r="B3" s="1" t="s">
        <v>99</v>
      </c>
      <c r="C3" s="1" t="s">
        <v>117</v>
      </c>
      <c r="D3" s="1" t="s">
        <v>118</v>
      </c>
      <c r="E3" s="1" t="s">
        <v>119</v>
      </c>
      <c r="F3" s="1" t="s">
        <v>103</v>
      </c>
      <c r="G3" s="1" t="s">
        <v>104</v>
      </c>
      <c r="H3" s="1" t="s">
        <v>105</v>
      </c>
      <c r="I3" s="1" t="s">
        <v>120</v>
      </c>
      <c r="J3" s="1" t="s">
        <v>30</v>
      </c>
      <c r="K3" s="1" t="s">
        <v>121</v>
      </c>
      <c r="L3" s="1" t="s">
        <v>121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122</v>
      </c>
      <c r="S3" s="1" t="s">
        <v>113</v>
      </c>
      <c r="T3" s="1" t="s">
        <v>114</v>
      </c>
      <c r="U3" s="1" t="s">
        <v>123</v>
      </c>
      <c r="V3" s="1" t="s">
        <v>124</v>
      </c>
    </row>
    <row r="4" s="1" customFormat="1" spans="1:22">
      <c r="A4" s="3">
        <v>23738370482</v>
      </c>
      <c r="B4" s="1" t="s">
        <v>99</v>
      </c>
      <c r="C4" s="1" t="s">
        <v>125</v>
      </c>
      <c r="D4" s="1" t="s">
        <v>126</v>
      </c>
      <c r="E4" s="1" t="s">
        <v>127</v>
      </c>
      <c r="F4" s="1" t="s">
        <v>128</v>
      </c>
      <c r="G4" s="1" t="s">
        <v>104</v>
      </c>
      <c r="H4" s="1" t="s">
        <v>105</v>
      </c>
      <c r="I4" s="1" t="s">
        <v>129</v>
      </c>
      <c r="J4" s="1" t="s">
        <v>30</v>
      </c>
      <c r="K4" s="1" t="s">
        <v>130</v>
      </c>
      <c r="L4" s="1" t="s">
        <v>130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111</v>
      </c>
      <c r="R4" s="1" t="s">
        <v>131</v>
      </c>
      <c r="S4" s="1" t="s">
        <v>113</v>
      </c>
      <c r="T4" s="1" t="s">
        <v>114</v>
      </c>
      <c r="U4" s="1" t="s">
        <v>123</v>
      </c>
      <c r="V4" s="1" t="s">
        <v>132</v>
      </c>
    </row>
    <row r="5" s="1" customFormat="1" spans="1:22">
      <c r="A5" s="3">
        <v>999223743848596</v>
      </c>
      <c r="B5" s="1" t="s">
        <v>99</v>
      </c>
      <c r="C5" s="1" t="s">
        <v>133</v>
      </c>
      <c r="D5" s="1" t="s">
        <v>134</v>
      </c>
      <c r="E5" s="1" t="s">
        <v>135</v>
      </c>
      <c r="F5" s="1" t="s">
        <v>103</v>
      </c>
      <c r="G5" s="1" t="s">
        <v>104</v>
      </c>
      <c r="H5" s="1" t="s">
        <v>105</v>
      </c>
      <c r="I5" s="1" t="s">
        <v>129</v>
      </c>
      <c r="J5" s="1" t="s">
        <v>30</v>
      </c>
      <c r="K5" s="1" t="s">
        <v>130</v>
      </c>
      <c r="L5" s="1" t="s">
        <v>130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111</v>
      </c>
      <c r="R5" s="1" t="s">
        <v>136</v>
      </c>
      <c r="S5" s="1" t="s">
        <v>113</v>
      </c>
      <c r="T5" s="1" t="s">
        <v>114</v>
      </c>
      <c r="U5" s="1" t="s">
        <v>123</v>
      </c>
      <c r="V5" s="1" t="s">
        <v>124</v>
      </c>
    </row>
    <row r="6" s="1" customFormat="1" spans="1:22">
      <c r="A6" s="3">
        <v>999223769581147</v>
      </c>
      <c r="B6" s="1" t="s">
        <v>103</v>
      </c>
      <c r="C6" s="1" t="s">
        <v>137</v>
      </c>
      <c r="D6" s="1" t="s">
        <v>118</v>
      </c>
      <c r="E6" s="1" t="s">
        <v>138</v>
      </c>
      <c r="F6" s="1" t="s">
        <v>103</v>
      </c>
      <c r="G6" s="1" t="s">
        <v>104</v>
      </c>
      <c r="H6" s="1" t="s">
        <v>105</v>
      </c>
      <c r="I6" s="1" t="s">
        <v>139</v>
      </c>
      <c r="J6" s="1" t="s">
        <v>30</v>
      </c>
      <c r="K6" s="1" t="s">
        <v>140</v>
      </c>
      <c r="L6" s="1" t="s">
        <v>140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111</v>
      </c>
      <c r="R6" s="1" t="s">
        <v>141</v>
      </c>
      <c r="S6" s="1" t="s">
        <v>113</v>
      </c>
      <c r="T6" s="1" t="s">
        <v>114</v>
      </c>
      <c r="U6" s="1" t="s">
        <v>123</v>
      </c>
      <c r="V6" s="1" t="s">
        <v>124</v>
      </c>
    </row>
    <row r="7" s="1" customFormat="1" spans="1:22">
      <c r="A7" s="3">
        <v>999223770794855</v>
      </c>
      <c r="B7" s="1" t="s">
        <v>103</v>
      </c>
      <c r="C7" s="1" t="s">
        <v>142</v>
      </c>
      <c r="D7" s="1" t="s">
        <v>143</v>
      </c>
      <c r="E7" s="1" t="s">
        <v>144</v>
      </c>
      <c r="F7" s="1" t="s">
        <v>103</v>
      </c>
      <c r="G7" s="1" t="s">
        <v>104</v>
      </c>
      <c r="H7" s="1" t="s">
        <v>105</v>
      </c>
      <c r="I7" s="1" t="s">
        <v>145</v>
      </c>
      <c r="J7" s="1" t="s">
        <v>30</v>
      </c>
      <c r="K7" s="1" t="s">
        <v>146</v>
      </c>
      <c r="L7" s="1" t="s">
        <v>146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111</v>
      </c>
      <c r="R7" s="1" t="s">
        <v>147</v>
      </c>
      <c r="S7" s="1" t="s">
        <v>113</v>
      </c>
      <c r="T7" s="1" t="s">
        <v>114</v>
      </c>
      <c r="U7" s="1" t="s">
        <v>123</v>
      </c>
      <c r="V7" s="1" t="s">
        <v>132</v>
      </c>
    </row>
    <row r="8" s="1" customFormat="1" spans="1:22">
      <c r="A8" s="3">
        <v>999223770859541</v>
      </c>
      <c r="B8" s="1" t="s">
        <v>103</v>
      </c>
      <c r="C8" s="1" t="s">
        <v>148</v>
      </c>
      <c r="D8" s="1" t="s">
        <v>149</v>
      </c>
      <c r="E8" s="1" t="s">
        <v>150</v>
      </c>
      <c r="F8" s="1" t="s">
        <v>103</v>
      </c>
      <c r="G8" s="1" t="s">
        <v>104</v>
      </c>
      <c r="H8" s="1" t="s">
        <v>105</v>
      </c>
      <c r="I8" s="1" t="s">
        <v>151</v>
      </c>
      <c r="J8" s="1" t="s">
        <v>30</v>
      </c>
      <c r="K8" s="1" t="s">
        <v>152</v>
      </c>
      <c r="L8" s="1" t="s">
        <v>152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111</v>
      </c>
      <c r="R8" s="1" t="s">
        <v>153</v>
      </c>
      <c r="S8" s="1" t="s">
        <v>113</v>
      </c>
      <c r="T8" s="1" t="s">
        <v>114</v>
      </c>
      <c r="U8" s="1" t="s">
        <v>123</v>
      </c>
      <c r="V8" s="1" t="s">
        <v>154</v>
      </c>
    </row>
    <row r="9" s="1" customFormat="1" spans="1:22">
      <c r="A9" s="3">
        <v>999223771945912</v>
      </c>
      <c r="B9" s="1" t="s">
        <v>103</v>
      </c>
      <c r="C9" s="1" t="s">
        <v>155</v>
      </c>
      <c r="D9" s="1" t="s">
        <v>118</v>
      </c>
      <c r="E9" s="1" t="s">
        <v>156</v>
      </c>
      <c r="F9" s="1" t="s">
        <v>103</v>
      </c>
      <c r="G9" s="1" t="s">
        <v>104</v>
      </c>
      <c r="H9" s="1" t="s">
        <v>105</v>
      </c>
      <c r="I9" s="1" t="s">
        <v>157</v>
      </c>
      <c r="J9" s="1" t="s">
        <v>30</v>
      </c>
      <c r="K9" s="1" t="s">
        <v>158</v>
      </c>
      <c r="L9" s="1" t="s">
        <v>158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111</v>
      </c>
      <c r="R9" s="1" t="s">
        <v>159</v>
      </c>
      <c r="S9" s="1" t="s">
        <v>113</v>
      </c>
      <c r="T9" s="1" t="s">
        <v>114</v>
      </c>
      <c r="U9" s="1" t="s">
        <v>123</v>
      </c>
      <c r="V9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2023-04-25T02:41:26Z</dcterms:created>
  <dcterms:modified xsi:type="dcterms:W3CDTF">2023-04-25T02:50:47Z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C7EDF80C366A4E9DAACC5E20A286817A_12</vt:lpwstr>
  </property>
  <property fmtid="{D5CDD505-2E9C-101B-9397-08002B2CF9AE}" pid="3" name="KSOProductBuildVer">
    <vt:lpwstr>2052-11.1.0.14036</vt:lpwstr>
  </property>
</Properties>
</file>