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对账!$A$1:$AF$4</definedName>
  </definedNames>
  <calcPr calcId="144525"/>
</workbook>
</file>

<file path=xl/sharedStrings.xml><?xml version="1.0" encoding="utf-8"?>
<sst xmlns="http://schemas.openxmlformats.org/spreadsheetml/2006/main" count="368" uniqueCount="159">
  <si>
    <t>去哪儿网酒店预付对账单</t>
  </si>
  <si>
    <t>供应商名称：</t>
  </si>
  <si>
    <t>汇趣住</t>
  </si>
  <si>
    <t>结算周期：</t>
  </si>
  <si>
    <t>2023-04-22至2023-04-23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</si>
  <si>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</si>
  <si>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</si>
  <si>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</si>
  <si>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</si>
  <si>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</si>
  <si>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</si>
  <si>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</si>
  <si>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</si>
  <si>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</si>
  <si>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</si>
  <si>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</si>
  <si>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</si>
  <si>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</si>
  <si>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</si>
  <si>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</si>
  <si>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¥4,250.00</t>
  </si>
  <si>
    <t>¥534.00</t>
  </si>
  <si>
    <t>¥3,716.00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</si>
  <si>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</si>
  <si>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</si>
  <si>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</si>
  <si>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</si>
  <si>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</si>
  <si>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</si>
  <si>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</si>
  <si>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</si>
  <si>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</si>
  <si>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</si>
  <si>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</si>
  <si>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</si>
  <si>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</si>
  <si>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</si>
  <si>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</si>
  <si>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</si>
  <si>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</si>
  <si>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</si>
  <si>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</si>
  <si>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</si>
  <si>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</si>
  <si>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</si>
  <si>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</si>
  <si>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</si>
  <si>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</si>
  <si>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</si>
  <si>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</si>
  <si>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</si>
  <si>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</si>
  <si>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</si>
  <si>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</si>
  <si>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</si>
  <si>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</si>
  <si>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</si>
  <si>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</si>
  <si>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</si>
  <si>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</si>
  <si>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</si>
  <si>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</si>
  <si>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</si>
  <si>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</si>
  <si>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</si>
  <si>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</si>
  <si>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</si>
  <si>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</si>
  <si>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</si>
  <si>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</si>
  <si>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103336711096</t>
  </si>
  <si>
    <t>酒店预付</t>
  </si>
  <si>
    <t>否</t>
  </si>
  <si>
    <t>普通</t>
  </si>
  <si>
    <t>384664701</t>
  </si>
  <si>
    <t>全季酒店(三亚中心店)</t>
  </si>
  <si>
    <t>1639468</t>
  </si>
  <si>
    <t>纪魏栋</t>
  </si>
  <si>
    <t>2023-04-18</t>
  </si>
  <si>
    <t>2023-04-21</t>
  </si>
  <si>
    <t>2023-04-23</t>
  </si>
  <si>
    <t>¥650.00</t>
  </si>
  <si>
    <t>¥98.00</t>
  </si>
  <si>
    <t>¥552.00</t>
  </si>
  <si>
    <t>大床房A</t>
  </si>
  <si>
    <t>WEBSITE</t>
  </si>
  <si>
    <t>103339528902</t>
  </si>
  <si>
    <t>311480461</t>
  </si>
  <si>
    <t>上海寰星酒店</t>
  </si>
  <si>
    <t>谢一博</t>
  </si>
  <si>
    <t>¥1,035.00</t>
  </si>
  <si>
    <t>¥125.00</t>
  </si>
  <si>
    <t>¥910.00</t>
  </si>
  <si>
    <t>高级豪华床双房</t>
  </si>
  <si>
    <t>103339539885</t>
  </si>
  <si>
    <t>322589062</t>
  </si>
  <si>
    <t>深圳南山希尔顿逸林酒店及公寓</t>
  </si>
  <si>
    <t>廖晓晴</t>
  </si>
  <si>
    <t>¥2,565.00</t>
  </si>
  <si>
    <t>¥311.00</t>
  </si>
  <si>
    <t>¥2,254.00</t>
  </si>
  <si>
    <t>逸林双床房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</si>
  <si>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</si>
  <si>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</si>
  <si>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</si>
  <si>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</si>
  <si>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</si>
  <si>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</si>
  <si>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</si>
  <si>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</si>
  <si>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</si>
  <si>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</si>
  <si>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</si>
  <si>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A230424093006911</t>
  </si>
  <si>
    <r>
      <t>总计：</t>
    </r>
    <r>
      <rPr>
        <sz val="10"/>
        <rFont val="Arial"/>
        <charset val="134"/>
      </rPr>
      <t>3716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</si>
  <si>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</si>
  <si>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</si>
  <si>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</si>
  <si>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</si>
  <si>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</si>
  <si>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</si>
  <si>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</si>
  <si>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</si>
  <si>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</si>
  <si>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</si>
  <si>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</si>
  <si>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</si>
  <si>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</si>
  <si>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</si>
  <si>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</si>
  <si>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</si>
  <si>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</si>
  <si>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</si>
  <si>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3242891</t>
  </si>
  <si>
    <t>--</t>
  </si>
  <si>
    <t>552.00</t>
  </si>
  <si>
    <t>RMB</t>
  </si>
  <si>
    <t>0</t>
  </si>
  <si>
    <t>0.00</t>
  </si>
  <si>
    <t>汇趣住国内直连</t>
  </si>
  <si>
    <t>01.011247</t>
  </si>
  <si>
    <t>2023-04-18 03:35:58</t>
  </si>
  <si>
    <t>直连</t>
  </si>
  <si>
    <t>中国</t>
  </si>
  <si>
    <t>103338688613</t>
  </si>
  <si>
    <t>2023-04-20</t>
  </si>
  <si>
    <t>3262175</t>
  </si>
  <si>
    <t>全季酒店(杭州临平新城店)</t>
  </si>
  <si>
    <t>杨磊</t>
  </si>
  <si>
    <t>1095.00</t>
  </si>
  <si>
    <t>365.00</t>
  </si>
  <si>
    <t>-730</t>
  </si>
  <si>
    <t>2023-04-20 18:49:41</t>
  </si>
  <si>
    <t>3264122</t>
  </si>
  <si>
    <t>910.00</t>
  </si>
  <si>
    <t>2023-04-21 02:57:45</t>
  </si>
  <si>
    <t>3264498</t>
  </si>
  <si>
    <t>2254.00</t>
  </si>
  <si>
    <t>2023-04-21 08:36:06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</si>
</sst>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6">
    <font>
      <sz val="10"/>
      <name val="Arial"/>
      <charset val="134"/>
    </font>
    <font>
      <sz val="10"/>
      <color indexed="10"/>
      <name val="Arial"/>
      <charset val="0"/>
    </font>
    <font>
      <sz val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10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11" borderId="11" applyNumberFormat="0" applyFont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9" fillId="16" borderId="14" applyNumberFormat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30" fillId="16" borderId="10" applyNumberFormat="0" applyAlignment="0" applyProtection="0">
      <alignment vertical="center"/>
    </xf>
    <xf numFmtId="0" fontId="31" fillId="18" borderId="15" applyNumberFormat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40" fontId="0" fillId="0" borderId="0" xfId="0" applyNumberFormat="1" applyFont="1" applyFill="1" applyBorder="1" applyAlignment="1"/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topLeftCell="B1" workbookViewId="0">
      <selection activeCell="K5" sqref="K5"/>
    </sheetView>
  </sheetViews>
  <sheetFormatPr defaultColWidth="9.13888888888889" defaultRowHeight="13.2"/>
  <cols>
    <col min="1" max="1" width="29" customWidth="1"/>
    <col min="2" max="2" width="34.712962962963" customWidth="1"/>
    <col min="3" max="3" width="28.4259259259259" customWidth="1"/>
    <col min="4" max="4" width="21.8518518518519" customWidth="1"/>
    <col min="5" max="5" width="27" customWidth="1"/>
    <col min="6" max="6" width="20.287037037037" customWidth="1"/>
    <col min="7" max="7" width="17.8518518518519" customWidth="1"/>
    <col min="8" max="8" width="27.5740740740741" customWidth="1"/>
    <col min="9" max="9" width="31.1388888888889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3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3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 t="s">
        <v>30</v>
      </c>
      <c r="C12" s="18"/>
      <c r="F12" s="39"/>
      <c r="I12" s="39"/>
    </row>
    <row r="13" ht="15" customHeight="1" spans="1:9">
      <c r="A13" s="37" t="s">
        <v>31</v>
      </c>
      <c r="B13" s="38" t="s">
        <v>32</v>
      </c>
      <c r="C13" s="18"/>
      <c r="F13" s="39"/>
      <c r="I13" s="39"/>
    </row>
    <row r="14" ht="15" customHeight="1" spans="1:9">
      <c r="A14" s="37" t="s">
        <v>33</v>
      </c>
      <c r="B14" s="38" t="s">
        <v>34</v>
      </c>
      <c r="C14" s="18"/>
      <c r="F14" s="39"/>
      <c r="G14" s="18"/>
      <c r="H14" s="18"/>
      <c r="I14" s="39"/>
    </row>
    <row r="15" ht="15" customHeight="1" spans="1:9">
      <c r="A15" s="37" t="s">
        <v>35</v>
      </c>
      <c r="B15" s="38" t="s">
        <v>36</v>
      </c>
      <c r="C15" s="18"/>
      <c r="F15" s="39"/>
      <c r="I15" s="39"/>
    </row>
    <row r="16" ht="15" customHeight="1" spans="1:9">
      <c r="A16" s="37" t="s">
        <v>37</v>
      </c>
      <c r="B16" s="38" t="s">
        <v>38</v>
      </c>
      <c r="C16" s="18"/>
      <c r="F16" s="39"/>
      <c r="I16" s="39"/>
    </row>
    <row r="17" ht="15" customHeight="1" spans="1:6">
      <c r="A17" s="37" t="s">
        <v>39</v>
      </c>
      <c r="B17" s="38" t="s">
        <v>40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5"/>
  <sheetViews>
    <sheetView workbookViewId="0">
      <selection activeCell="E13" sqref="E13"/>
    </sheetView>
  </sheetViews>
  <sheetFormatPr defaultColWidth="9.13888888888889" defaultRowHeight="13.2" outlineLevelRow="4"/>
  <cols>
    <col min="1" max="2" width="14.712962962963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388888888889" customWidth="1"/>
    <col min="17" max="17" width="18.5740740740741" customWidth="1"/>
    <col min="18" max="19" width="13.287037037037" customWidth="1"/>
    <col min="20" max="20" width="12.1388888888889" customWidth="1"/>
    <col min="21" max="21" width="10.8518518518519" customWidth="1"/>
    <col min="22" max="29" width="13.287037037037" customWidth="1"/>
    <col min="30" max="30" width="10"/>
    <col min="31" max="31" width="15.5740740740741" customWidth="1"/>
    <col min="32" max="32" width="14.712962962963" customWidth="1"/>
  </cols>
  <sheetData>
    <row r="1" spans="1:35">
      <c r="A1" s="3" t="s">
        <v>41</v>
      </c>
      <c r="B1" s="3" t="s">
        <v>42</v>
      </c>
      <c r="C1" s="3" t="s">
        <v>24</v>
      </c>
      <c r="D1" s="3" t="s">
        <v>43</v>
      </c>
      <c r="E1" s="3" t="s">
        <v>44</v>
      </c>
      <c r="F1" s="3" t="s">
        <v>45</v>
      </c>
      <c r="G1" s="3" t="s">
        <v>46</v>
      </c>
      <c r="H1" s="3" t="s">
        <v>47</v>
      </c>
      <c r="I1" s="3" t="s">
        <v>48</v>
      </c>
      <c r="J1" s="3" t="s">
        <v>49</v>
      </c>
      <c r="K1" s="3" t="s">
        <v>50</v>
      </c>
      <c r="L1" s="3" t="s">
        <v>51</v>
      </c>
      <c r="M1" s="3" t="s">
        <v>52</v>
      </c>
      <c r="N1" s="3" t="s">
        <v>53</v>
      </c>
      <c r="O1" s="3" t="s">
        <v>54</v>
      </c>
      <c r="P1" s="3" t="s">
        <v>55</v>
      </c>
      <c r="Q1" s="3" t="s">
        <v>56</v>
      </c>
      <c r="R1" s="3" t="s">
        <v>10</v>
      </c>
      <c r="S1" s="3" t="s">
        <v>11</v>
      </c>
      <c r="T1" s="3" t="s">
        <v>57</v>
      </c>
      <c r="U1" s="3" t="s">
        <v>58</v>
      </c>
      <c r="V1" s="3" t="s">
        <v>59</v>
      </c>
      <c r="W1" s="3" t="s">
        <v>60</v>
      </c>
      <c r="X1" s="9" t="s">
        <v>61</v>
      </c>
      <c r="Y1" s="9" t="s">
        <v>62</v>
      </c>
      <c r="Z1" s="3" t="s">
        <v>17</v>
      </c>
      <c r="AA1" s="3" t="s">
        <v>14</v>
      </c>
      <c r="AB1" s="3" t="s">
        <v>63</v>
      </c>
      <c r="AC1" s="3" t="s">
        <v>18</v>
      </c>
      <c r="AD1" s="3" t="s">
        <v>64</v>
      </c>
      <c r="AE1" s="3" t="s">
        <v>65</v>
      </c>
      <c r="AF1" s="3" t="s">
        <v>66</v>
      </c>
      <c r="AG1" s="3" t="s">
        <v>67</v>
      </c>
      <c r="AH1" s="3" t="s">
        <v>68</v>
      </c>
      <c r="AI1" s="3" t="s">
        <v>69</v>
      </c>
    </row>
    <row r="2" ht="14.25" customHeight="1" spans="1:34">
      <c r="A2" s="5" t="s">
        <v>70</v>
      </c>
      <c r="B2" s="5"/>
      <c r="C2" s="5" t="s">
        <v>71</v>
      </c>
      <c r="D2" s="5" t="s">
        <v>72</v>
      </c>
      <c r="E2" s="5" t="s">
        <v>73</v>
      </c>
      <c r="F2" s="5" t="s">
        <v>72</v>
      </c>
      <c r="G2" s="5" t="s">
        <v>74</v>
      </c>
      <c r="H2" s="6" t="s">
        <v>75</v>
      </c>
      <c r="I2" s="6" t="s">
        <v>76</v>
      </c>
      <c r="J2" s="6" t="s">
        <v>2</v>
      </c>
      <c r="K2" s="6" t="s">
        <v>77</v>
      </c>
      <c r="L2" s="6">
        <v>1</v>
      </c>
      <c r="M2" s="6">
        <v>2</v>
      </c>
      <c r="N2" s="6" t="s">
        <v>78</v>
      </c>
      <c r="O2" s="6" t="s">
        <v>79</v>
      </c>
      <c r="P2" s="6" t="s">
        <v>80</v>
      </c>
      <c r="Q2" s="6"/>
      <c r="R2" s="11" t="s">
        <v>81</v>
      </c>
      <c r="S2" s="12" t="s">
        <v>19</v>
      </c>
      <c r="T2" s="6"/>
      <c r="U2" s="11" t="s">
        <v>19</v>
      </c>
      <c r="V2" s="11" t="s">
        <v>81</v>
      </c>
      <c r="W2" s="12" t="s">
        <v>82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83</v>
      </c>
      <c r="AD2" t="s">
        <v>6</v>
      </c>
      <c r="AE2" t="s">
        <v>84</v>
      </c>
      <c r="AF2" t="s">
        <v>85</v>
      </c>
      <c r="AG2" t="s">
        <v>72</v>
      </c>
      <c r="AH2" t="s">
        <v>19</v>
      </c>
    </row>
    <row r="3" ht="14.25" customHeight="1" spans="1:34">
      <c r="A3" s="5" t="s">
        <v>86</v>
      </c>
      <c r="B3" s="5"/>
      <c r="C3" s="5" t="s">
        <v>71</v>
      </c>
      <c r="D3" s="5" t="s">
        <v>72</v>
      </c>
      <c r="E3" s="5" t="s">
        <v>73</v>
      </c>
      <c r="F3" s="5" t="s">
        <v>72</v>
      </c>
      <c r="G3" s="5" t="s">
        <v>87</v>
      </c>
      <c r="H3" s="6" t="s">
        <v>88</v>
      </c>
      <c r="I3" s="6" t="s">
        <v>76</v>
      </c>
      <c r="J3" s="6" t="s">
        <v>2</v>
      </c>
      <c r="K3" s="6" t="s">
        <v>89</v>
      </c>
      <c r="L3" s="6">
        <v>1</v>
      </c>
      <c r="M3" s="6">
        <v>2</v>
      </c>
      <c r="N3" s="6" t="s">
        <v>79</v>
      </c>
      <c r="O3" s="6" t="s">
        <v>79</v>
      </c>
      <c r="P3" s="6" t="s">
        <v>80</v>
      </c>
      <c r="Q3" s="6"/>
      <c r="R3" s="11" t="s">
        <v>90</v>
      </c>
      <c r="S3" s="12" t="s">
        <v>19</v>
      </c>
      <c r="T3" s="6"/>
      <c r="U3" s="11" t="s">
        <v>19</v>
      </c>
      <c r="V3" s="11" t="s">
        <v>90</v>
      </c>
      <c r="W3" s="12" t="s">
        <v>91</v>
      </c>
      <c r="X3" s="12" t="s">
        <v>19</v>
      </c>
      <c r="Y3" s="11" t="s">
        <v>19</v>
      </c>
      <c r="Z3" s="12" t="s">
        <v>19</v>
      </c>
      <c r="AA3" s="14" t="s">
        <v>19</v>
      </c>
      <c r="AB3" t="s">
        <v>19</v>
      </c>
      <c r="AC3" t="s">
        <v>92</v>
      </c>
      <c r="AD3" t="s">
        <v>6</v>
      </c>
      <c r="AE3" t="s">
        <v>93</v>
      </c>
      <c r="AF3" t="s">
        <v>85</v>
      </c>
      <c r="AG3" t="s">
        <v>72</v>
      </c>
      <c r="AH3" t="s">
        <v>19</v>
      </c>
    </row>
    <row r="4" ht="14.25" customHeight="1" spans="1:34">
      <c r="A4" s="5" t="s">
        <v>94</v>
      </c>
      <c r="B4" s="5"/>
      <c r="C4" s="5" t="s">
        <v>71</v>
      </c>
      <c r="D4" s="5" t="s">
        <v>72</v>
      </c>
      <c r="E4" s="5" t="s">
        <v>73</v>
      </c>
      <c r="F4" s="5" t="s">
        <v>72</v>
      </c>
      <c r="G4" s="5" t="s">
        <v>95</v>
      </c>
      <c r="H4" s="6" t="s">
        <v>96</v>
      </c>
      <c r="I4" s="6" t="s">
        <v>76</v>
      </c>
      <c r="J4" s="6" t="s">
        <v>2</v>
      </c>
      <c r="K4" s="6" t="s">
        <v>97</v>
      </c>
      <c r="L4" s="6">
        <v>1</v>
      </c>
      <c r="M4" s="6">
        <v>2</v>
      </c>
      <c r="N4" s="6" t="s">
        <v>79</v>
      </c>
      <c r="O4" s="6" t="s">
        <v>79</v>
      </c>
      <c r="P4" s="6" t="s">
        <v>80</v>
      </c>
      <c r="Q4" s="6"/>
      <c r="R4" s="11" t="s">
        <v>98</v>
      </c>
      <c r="S4" s="12" t="s">
        <v>19</v>
      </c>
      <c r="T4" s="6"/>
      <c r="U4" s="11" t="s">
        <v>19</v>
      </c>
      <c r="V4" s="11" t="s">
        <v>98</v>
      </c>
      <c r="W4" s="12" t="s">
        <v>99</v>
      </c>
      <c r="X4" s="12" t="s">
        <v>19</v>
      </c>
      <c r="Y4" s="11" t="s">
        <v>19</v>
      </c>
      <c r="Z4" s="12" t="s">
        <v>19</v>
      </c>
      <c r="AA4" s="14" t="s">
        <v>19</v>
      </c>
      <c r="AB4" t="s">
        <v>19</v>
      </c>
      <c r="AC4" t="s">
        <v>100</v>
      </c>
      <c r="AD4" t="s">
        <v>6</v>
      </c>
      <c r="AE4" t="s">
        <v>101</v>
      </c>
      <c r="AF4" t="s">
        <v>85</v>
      </c>
      <c r="AG4" t="s">
        <v>72</v>
      </c>
      <c r="AH4" t="s">
        <v>19</v>
      </c>
    </row>
    <row r="5" ht="12.75" customHeight="1" spans="1:32">
      <c r="A5" s="10" t="s">
        <v>102</v>
      </c>
      <c r="B5" s="10"/>
      <c r="C5" s="10" t="s">
        <v>103</v>
      </c>
      <c r="D5" s="10"/>
      <c r="E5" s="10"/>
      <c r="F5" s="10"/>
      <c r="G5" s="10" t="s">
        <v>103</v>
      </c>
      <c r="H5" s="10" t="s">
        <v>103</v>
      </c>
      <c r="I5" s="10" t="s">
        <v>103</v>
      </c>
      <c r="J5" s="10" t="s">
        <v>103</v>
      </c>
      <c r="K5" s="10" t="s">
        <v>103</v>
      </c>
      <c r="L5" s="10" t="s">
        <v>103</v>
      </c>
      <c r="M5" s="10" t="s">
        <v>103</v>
      </c>
      <c r="N5" s="10" t="s">
        <v>103</v>
      </c>
      <c r="O5" s="10" t="s">
        <v>103</v>
      </c>
      <c r="P5" s="10" t="s">
        <v>103</v>
      </c>
      <c r="Q5" s="10"/>
      <c r="R5" s="13" t="s">
        <v>20</v>
      </c>
      <c r="S5" s="13" t="s">
        <v>19</v>
      </c>
      <c r="T5" s="10" t="s">
        <v>103</v>
      </c>
      <c r="U5" s="13"/>
      <c r="V5" s="13" t="s">
        <v>20</v>
      </c>
      <c r="W5" s="13" t="s">
        <v>21</v>
      </c>
      <c r="X5" s="13"/>
      <c r="Y5" s="13"/>
      <c r="Z5" s="13"/>
      <c r="AA5" s="10"/>
      <c r="AB5" s="13"/>
      <c r="AC5" s="10"/>
      <c r="AD5" s="10" t="s">
        <v>103</v>
      </c>
      <c r="AE5" s="10"/>
      <c r="AF5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3888888888889" defaultRowHeight="13.2"/>
  <cols>
    <col min="1" max="1" width="14.8518518518519" customWidth="1"/>
    <col min="2" max="2" width="15.1388888888889" customWidth="1"/>
    <col min="3" max="3" width="13.287037037037" customWidth="1"/>
    <col min="4" max="6" width="12.8518518518519" customWidth="1"/>
    <col min="7" max="7" width="13.287037037037" customWidth="1"/>
    <col min="8" max="8" width="14.5740740740741" customWidth="1"/>
    <col min="9" max="12" width="16.8518518518519" customWidth="1"/>
    <col min="13" max="14" width="15.1388888888889" customWidth="1"/>
  </cols>
  <sheetData>
    <row r="1" spans="1:14">
      <c r="A1" s="3" t="s">
        <v>104</v>
      </c>
      <c r="B1" s="3" t="s">
        <v>105</v>
      </c>
      <c r="C1" s="3" t="s">
        <v>48</v>
      </c>
      <c r="D1" s="3" t="s">
        <v>49</v>
      </c>
      <c r="E1" s="3" t="s">
        <v>44</v>
      </c>
      <c r="F1" s="3" t="s">
        <v>45</v>
      </c>
      <c r="G1" s="3" t="s">
        <v>106</v>
      </c>
      <c r="H1" s="3" t="s">
        <v>107</v>
      </c>
      <c r="I1" s="3" t="s">
        <v>13</v>
      </c>
      <c r="J1" s="3" t="s">
        <v>17</v>
      </c>
      <c r="K1" s="3" t="s">
        <v>18</v>
      </c>
      <c r="L1" s="9" t="s">
        <v>108</v>
      </c>
      <c r="M1" s="3" t="s">
        <v>109</v>
      </c>
      <c r="N1" s="3" t="s">
        <v>110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3888888888889" defaultRowHeight="13.2" outlineLevelCol="6"/>
  <cols>
    <col min="2" max="2" width="11.712962962963" customWidth="1"/>
  </cols>
  <sheetData>
    <row r="1" spans="1:7">
      <c r="A1" s="3" t="s">
        <v>41</v>
      </c>
      <c r="B1" s="3" t="s">
        <v>42</v>
      </c>
      <c r="C1" s="3" t="s">
        <v>53</v>
      </c>
      <c r="D1" s="3" t="s">
        <v>54</v>
      </c>
      <c r="E1" s="3" t="s">
        <v>55</v>
      </c>
      <c r="F1" s="3" t="s">
        <v>111</v>
      </c>
      <c r="G1" s="3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"/>
  <sheetViews>
    <sheetView tabSelected="1" workbookViewId="0">
      <selection activeCell="E15" sqref="E15"/>
    </sheetView>
  </sheetViews>
  <sheetFormatPr defaultColWidth="8.88888888888889" defaultRowHeight="13.2"/>
  <cols>
    <col min="4" max="4" width="10.7777777777778"/>
  </cols>
  <sheetData>
    <row r="1" spans="1:8">
      <c r="A1" s="3" t="s">
        <v>41</v>
      </c>
      <c r="B1" s="3" t="s">
        <v>54</v>
      </c>
      <c r="C1" s="3" t="s">
        <v>55</v>
      </c>
      <c r="D1" s="3" t="s">
        <v>18</v>
      </c>
      <c r="G1" s="4"/>
      <c r="H1" s="4" t="s">
        <v>112</v>
      </c>
    </row>
    <row r="2" ht="14.25" customHeight="1" spans="1:9">
      <c r="A2" s="5" t="s">
        <v>70</v>
      </c>
      <c r="B2" s="6" t="s">
        <v>79</v>
      </c>
      <c r="C2" s="6" t="s">
        <v>80</v>
      </c>
      <c r="D2" s="7">
        <v>552</v>
      </c>
      <c r="E2" t="str">
        <f>VLOOKUP(A2,HOP!A:L,12,0)</f>
        <v>552.00</v>
      </c>
      <c r="F2" t="str">
        <f>VLOOKUP(A2,HOP!A:C,3,0)</f>
        <v>3242891</v>
      </c>
      <c r="G2">
        <f>D2-E2</f>
        <v>0</v>
      </c>
      <c r="H2" t="str">
        <f>$H$1&amp;F2</f>
        <v>，3242891</v>
      </c>
      <c r="I2" t="str">
        <f>VLOOKUP(A2,HOP!A:U,21,0)</f>
        <v>直连</v>
      </c>
    </row>
    <row r="3" ht="14.25" customHeight="1" spans="1:9">
      <c r="A3" s="5" t="s">
        <v>86</v>
      </c>
      <c r="B3" s="6" t="s">
        <v>79</v>
      </c>
      <c r="C3" s="6" t="s">
        <v>80</v>
      </c>
      <c r="D3" s="7">
        <v>910</v>
      </c>
      <c r="E3" t="str">
        <f>VLOOKUP(A3,HOP!A:L,12,0)</f>
        <v>910.00</v>
      </c>
      <c r="F3" t="str">
        <f>VLOOKUP(A3,HOP!A:C,3,0)</f>
        <v>3264122</v>
      </c>
      <c r="G3">
        <f>D3-E3</f>
        <v>0</v>
      </c>
      <c r="H3" t="str">
        <f>$H$1&amp;F3</f>
        <v>，3264122</v>
      </c>
      <c r="I3" t="str">
        <f>VLOOKUP(A3,HOP!A:U,21,0)</f>
        <v>直连</v>
      </c>
    </row>
    <row r="4" ht="14.25" customHeight="1" spans="1:9">
      <c r="A4" s="5" t="s">
        <v>94</v>
      </c>
      <c r="B4" s="6" t="s">
        <v>79</v>
      </c>
      <c r="C4" s="6" t="s">
        <v>80</v>
      </c>
      <c r="D4" s="7">
        <v>2254</v>
      </c>
      <c r="E4" t="str">
        <f>VLOOKUP(A4,HOP!A:L,12,0)</f>
        <v>2254.00</v>
      </c>
      <c r="F4" t="str">
        <f>VLOOKUP(A4,HOP!A:C,3,0)</f>
        <v>3264498</v>
      </c>
      <c r="G4">
        <f>D4-E4</f>
        <v>0</v>
      </c>
      <c r="H4" t="str">
        <f>$H$1&amp;F4</f>
        <v>，3264498</v>
      </c>
      <c r="I4" t="str">
        <f>VLOOKUP(A4,HOP!A:U,21,0)</f>
        <v>直连</v>
      </c>
    </row>
    <row r="6" spans="4:4">
      <c r="D6">
        <f>SUM(D2:D5)</f>
        <v>3716</v>
      </c>
    </row>
    <row r="7" ht="15.6" spans="4:4">
      <c r="D7" s="8" t="s">
        <v>22</v>
      </c>
    </row>
    <row r="9" spans="1:2">
      <c r="A9" t="s">
        <v>113</v>
      </c>
      <c r="B9">
        <v>3716</v>
      </c>
    </row>
    <row r="10" spans="1:1">
      <c r="A10" s="4" t="s">
        <v>114</v>
      </c>
    </row>
  </sheetData>
  <autoFilter ref="A1:AF4"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"/>
  <sheetViews>
    <sheetView workbookViewId="0">
      <selection activeCell="F11" sqref="F11"/>
    </sheetView>
  </sheetViews>
  <sheetFormatPr defaultColWidth="8.88888888888889" defaultRowHeight="13.2" outlineLevelRow="4"/>
  <sheetData>
    <row r="1" spans="1:22">
      <c r="A1" s="1" t="s">
        <v>115</v>
      </c>
      <c r="B1" s="1" t="s">
        <v>116</v>
      </c>
      <c r="C1" s="1" t="s">
        <v>117</v>
      </c>
      <c r="D1" s="1" t="s">
        <v>47</v>
      </c>
      <c r="E1" s="1" t="s">
        <v>50</v>
      </c>
      <c r="F1" s="1" t="s">
        <v>54</v>
      </c>
      <c r="G1" s="1" t="s">
        <v>55</v>
      </c>
      <c r="H1" s="1" t="s">
        <v>118</v>
      </c>
      <c r="I1" s="1" t="s">
        <v>119</v>
      </c>
      <c r="J1" s="1" t="s">
        <v>120</v>
      </c>
      <c r="K1" s="1" t="s">
        <v>121</v>
      </c>
      <c r="L1" s="1" t="s">
        <v>122</v>
      </c>
      <c r="M1" s="1" t="s">
        <v>123</v>
      </c>
      <c r="N1" s="1" t="s">
        <v>124</v>
      </c>
      <c r="O1" s="1" t="s">
        <v>125</v>
      </c>
      <c r="P1" s="1" t="s">
        <v>126</v>
      </c>
      <c r="Q1" s="1" t="s">
        <v>127</v>
      </c>
      <c r="R1" s="1" t="s">
        <v>128</v>
      </c>
      <c r="S1" s="1" t="s">
        <v>129</v>
      </c>
      <c r="T1" s="1" t="s">
        <v>130</v>
      </c>
      <c r="U1" s="1" t="s">
        <v>131</v>
      </c>
      <c r="V1" s="1" t="s">
        <v>132</v>
      </c>
    </row>
    <row r="2" spans="1:22">
      <c r="A2" s="2" t="s">
        <v>70</v>
      </c>
      <c r="B2" s="2" t="s">
        <v>78</v>
      </c>
      <c r="C2" s="2" t="s">
        <v>133</v>
      </c>
      <c r="D2" s="2" t="s">
        <v>75</v>
      </c>
      <c r="E2" s="2" t="s">
        <v>77</v>
      </c>
      <c r="F2" s="2" t="s">
        <v>79</v>
      </c>
      <c r="G2" s="2" t="s">
        <v>80</v>
      </c>
      <c r="H2" s="2" t="s">
        <v>134</v>
      </c>
      <c r="I2" s="2" t="s">
        <v>135</v>
      </c>
      <c r="J2" s="2" t="s">
        <v>136</v>
      </c>
      <c r="K2" s="2" t="s">
        <v>135</v>
      </c>
      <c r="L2" s="2" t="s">
        <v>135</v>
      </c>
      <c r="M2" s="2" t="s">
        <v>137</v>
      </c>
      <c r="N2" s="2" t="s">
        <v>137</v>
      </c>
      <c r="O2" s="2" t="s">
        <v>138</v>
      </c>
      <c r="P2" s="2" t="s">
        <v>139</v>
      </c>
      <c r="Q2" s="2" t="s">
        <v>140</v>
      </c>
      <c r="R2" s="2" t="s">
        <v>141</v>
      </c>
      <c r="S2" s="2" t="s">
        <v>72</v>
      </c>
      <c r="T2" s="2" t="s">
        <v>34</v>
      </c>
      <c r="U2" s="2" t="s">
        <v>142</v>
      </c>
      <c r="V2" s="2" t="s">
        <v>143</v>
      </c>
    </row>
    <row r="3" spans="1:22">
      <c r="A3" s="2" t="s">
        <v>144</v>
      </c>
      <c r="B3" s="2" t="s">
        <v>145</v>
      </c>
      <c r="C3" s="2" t="s">
        <v>146</v>
      </c>
      <c r="D3" s="2" t="s">
        <v>147</v>
      </c>
      <c r="E3" s="2" t="s">
        <v>148</v>
      </c>
      <c r="F3" s="2" t="s">
        <v>145</v>
      </c>
      <c r="G3" s="2" t="s">
        <v>80</v>
      </c>
      <c r="H3" s="2" t="s">
        <v>134</v>
      </c>
      <c r="I3" s="2" t="s">
        <v>149</v>
      </c>
      <c r="J3" s="2" t="s">
        <v>136</v>
      </c>
      <c r="K3" s="2" t="s">
        <v>149</v>
      </c>
      <c r="L3" s="2" t="s">
        <v>150</v>
      </c>
      <c r="M3" s="2" t="s">
        <v>151</v>
      </c>
      <c r="N3" s="2" t="s">
        <v>151</v>
      </c>
      <c r="O3" s="2" t="s">
        <v>138</v>
      </c>
      <c r="P3" s="2" t="s">
        <v>139</v>
      </c>
      <c r="Q3" s="2" t="s">
        <v>140</v>
      </c>
      <c r="R3" s="2" t="s">
        <v>152</v>
      </c>
      <c r="S3" s="2" t="s">
        <v>72</v>
      </c>
      <c r="T3" s="2" t="s">
        <v>34</v>
      </c>
      <c r="U3" s="2" t="s">
        <v>142</v>
      </c>
      <c r="V3" s="2" t="s">
        <v>143</v>
      </c>
    </row>
    <row r="4" spans="1:22">
      <c r="A4" s="2" t="s">
        <v>86</v>
      </c>
      <c r="B4" s="2" t="s">
        <v>79</v>
      </c>
      <c r="C4" s="2" t="s">
        <v>153</v>
      </c>
      <c r="D4" s="2" t="s">
        <v>88</v>
      </c>
      <c r="E4" s="2" t="s">
        <v>89</v>
      </c>
      <c r="F4" s="2" t="s">
        <v>79</v>
      </c>
      <c r="G4" s="2" t="s">
        <v>80</v>
      </c>
      <c r="H4" s="2" t="s">
        <v>134</v>
      </c>
      <c r="I4" s="2" t="s">
        <v>154</v>
      </c>
      <c r="J4" s="2" t="s">
        <v>136</v>
      </c>
      <c r="K4" s="2" t="s">
        <v>154</v>
      </c>
      <c r="L4" s="2" t="s">
        <v>154</v>
      </c>
      <c r="M4" s="2" t="s">
        <v>137</v>
      </c>
      <c r="N4" s="2" t="s">
        <v>137</v>
      </c>
      <c r="O4" s="2" t="s">
        <v>138</v>
      </c>
      <c r="P4" s="2" t="s">
        <v>139</v>
      </c>
      <c r="Q4" s="2" t="s">
        <v>140</v>
      </c>
      <c r="R4" s="2" t="s">
        <v>155</v>
      </c>
      <c r="S4" s="2" t="s">
        <v>72</v>
      </c>
      <c r="T4" s="2" t="s">
        <v>34</v>
      </c>
      <c r="U4" s="2" t="s">
        <v>142</v>
      </c>
      <c r="V4" s="2" t="s">
        <v>143</v>
      </c>
    </row>
    <row r="5" spans="1:22">
      <c r="A5" s="2" t="s">
        <v>94</v>
      </c>
      <c r="B5" s="2" t="s">
        <v>79</v>
      </c>
      <c r="C5" s="2" t="s">
        <v>156</v>
      </c>
      <c r="D5" s="2" t="s">
        <v>96</v>
      </c>
      <c r="E5" s="2" t="s">
        <v>97</v>
      </c>
      <c r="F5" s="2" t="s">
        <v>79</v>
      </c>
      <c r="G5" s="2" t="s">
        <v>80</v>
      </c>
      <c r="H5" s="2" t="s">
        <v>134</v>
      </c>
      <c r="I5" s="2" t="s">
        <v>157</v>
      </c>
      <c r="J5" s="2" t="s">
        <v>136</v>
      </c>
      <c r="K5" s="2" t="s">
        <v>157</v>
      </c>
      <c r="L5" s="2" t="s">
        <v>157</v>
      </c>
      <c r="M5" s="2" t="s">
        <v>137</v>
      </c>
      <c r="N5" s="2" t="s">
        <v>137</v>
      </c>
      <c r="O5" s="2" t="s">
        <v>138</v>
      </c>
      <c r="P5" s="2" t="s">
        <v>139</v>
      </c>
      <c r="Q5" s="2" t="s">
        <v>140</v>
      </c>
      <c r="R5" s="2" t="s">
        <v>158</v>
      </c>
      <c r="S5" s="2" t="s">
        <v>72</v>
      </c>
      <c r="T5" s="2" t="s">
        <v>34</v>
      </c>
      <c r="U5" s="2" t="s">
        <v>142</v>
      </c>
      <c r="V5" s="2" t="s">
        <v>143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Michelle金玲</cp:lastModifiedBy>
  <cp:revision>1</cp:revision>
  <dcterms:created xsi:type="dcterms:W3CDTF">2014-11-17T08:26:00Z</dcterms:created>
  <dcterms:modified xsi:type="dcterms:W3CDTF">2023-04-24T01:33:27Z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7D6A8C1580514E289A5BA479739A1449_12</vt:lpwstr>
  </property>
</Properties>
</file>