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<sst xmlns="http://schemas.openxmlformats.org/spreadsheetml/2006/main" count="122" uniqueCount="94">
  <si>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</si>
  <si>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</si>
  <si>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</si>
  <si>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</si>
  <si>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</si>
  <si>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</si>
  <si>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</si>
  <si>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</si>
  <si>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</si>
  <si>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</si>
  <si>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</si>
  <si>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</si>
  <si>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</si>
  <si>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</si>
  <si>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</si>
  <si>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</si>
  <si>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</si>
  <si>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</si>
  <si>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</si>
  <si>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</si>
  <si>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</si>
  <si>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</si>
  <si>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</si>
  <si>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</si>
  <si>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</si>
  <si>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999223216159714	</t>
  </si>
  <si>
    <t>Ctrip</t>
  </si>
  <si>
    <t>正常</t>
  </si>
  <si>
    <t>[清迈]清迈安纳塔拉度假酒店(Anantara Chiang Mai Resort)(7349337)</t>
  </si>
  <si>
    <t>园景卡萨拉套房(至少连住2晚及以上)&lt;早餐&gt;</t>
  </si>
  <si>
    <t>USD</t>
  </si>
  <si>
    <t>ZHANG/LIYUN,YE/CHAO</t>
  </si>
  <si>
    <t>CA6352230424USD-W</t>
  </si>
  <si>
    <t>未提现</t>
  </si>
  <si>
    <t>携程开票</t>
  </si>
  <si>
    <t xml:space="preserve">3143612	</t>
  </si>
  <si>
    <t xml:space="preserve">19922988	</t>
  </si>
  <si>
    <t xml:space="preserve">999223611444646	</t>
  </si>
  <si>
    <t>[吉隆坡]吉隆坡四季酒店(Four Seasons Hotel Kuala Lumpur)(16978223)</t>
  </si>
  <si>
    <t>两卧室豪华公寓(至少连住2晚及以上)&lt;早餐&gt;</t>
  </si>
  <si>
    <t>WANG/CIYING,YAO/JIANHUA</t>
  </si>
  <si>
    <t xml:space="preserve">3219303	</t>
  </si>
  <si>
    <t xml:space="preserve">	</t>
  </si>
  <si>
    <t>，</t>
  </si>
  <si>
    <t>USD 1724</t>
  </si>
  <si>
    <t>A230424094133911</t>
  </si>
  <si>
    <t>USD / THB 当前参考汇率: 34.418</t>
  </si>
  <si>
    <t>总计：1724 USD/
59336.63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</si>
  <si>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</si>
  <si>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</si>
  <si>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</si>
  <si>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</si>
  <si>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</si>
  <si>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</si>
  <si>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</si>
  <si>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</si>
  <si>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</si>
  <si>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</si>
  <si>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</si>
  <si>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</si>
  <si>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</si>
  <si>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</si>
  <si>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</si>
  <si>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</si>
  <si>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</si>
  <si>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</si>
  <si>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</si>
  <si>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2023-03-16</t>
  </si>
  <si>
    <t>3143612</t>
  </si>
  <si>
    <t>清迈安纳塔拉度假酒店</t>
  </si>
  <si>
    <t>ZHANG LIYUN,YE CHAO</t>
  </si>
  <si>
    <t>2023-04-16</t>
  </si>
  <si>
    <t>2023-04-18</t>
  </si>
  <si>
    <t>退房日周结</t>
  </si>
  <si>
    <t>3833.24</t>
  </si>
  <si>
    <t>554.00</t>
  </si>
  <si>
    <t>0</t>
  </si>
  <si>
    <t>0.00</t>
  </si>
  <si>
    <t>携程国际直连(CIT)</t>
  </si>
  <si>
    <t>01.011176</t>
  </si>
  <si>
    <t>2023-03-17 09:59:47</t>
  </si>
  <si>
    <t>否</t>
  </si>
  <si>
    <t>CIT(Thailand) CO,. Ltd</t>
  </si>
  <si>
    <t>直采</t>
  </si>
  <si>
    <t>泰国</t>
  </si>
  <si>
    <t>2023-04-12</t>
  </si>
  <si>
    <t>3219303</t>
  </si>
  <si>
    <t>吉隆坡四季酒店</t>
  </si>
  <si>
    <t>WANG CIYING,YAO JIANHUA</t>
  </si>
  <si>
    <t>2023-04-19</t>
  </si>
  <si>
    <t>8078.50</t>
  </si>
  <si>
    <t>1170.00</t>
  </si>
  <si>
    <t>2023-04-12 17:41:47</t>
  </si>
  <si>
    <t>马来西亚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</si>
</sst>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indexed="10"/>
      <name val="Arial"/>
      <family val="2"/>
      <charset val="0"/>
    </font>
    <font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8</xdr:col>
      <xdr:colOff>548640</xdr:colOff>
      <xdr:row>18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11680"/>
          <a:ext cx="5996940" cy="1432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A1:Y3"/>
    </sheetView>
  </sheetViews>
  <sheetFormatPr defaultColWidth="9" defaultRowHeight="14.4" outlineLevelRow="2"/>
  <sheetData>
    <row r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45032</v>
      </c>
      <c r="G2" s="6">
        <v>45034</v>
      </c>
      <c r="H2" s="4">
        <v>1</v>
      </c>
      <c r="I2" s="4">
        <v>2</v>
      </c>
      <c r="J2" s="4">
        <v>2</v>
      </c>
      <c r="K2" s="4" t="s">
        <v>30</v>
      </c>
      <c r="L2" s="4">
        <v>554</v>
      </c>
      <c r="M2" s="4">
        <v>554</v>
      </c>
      <c r="N2" s="4" t="s">
        <v>31</v>
      </c>
      <c r="O2" s="4" t="s">
        <v>32</v>
      </c>
      <c r="P2" s="4" t="s">
        <v>33</v>
      </c>
      <c r="Q2" s="4">
        <v>0</v>
      </c>
      <c r="R2" s="8">
        <v>45001</v>
      </c>
      <c r="S2" s="6">
        <v>45040</v>
      </c>
      <c r="T2" s="4" t="s">
        <v>34</v>
      </c>
      <c r="U2" s="4">
        <v>554</v>
      </c>
      <c r="V2" s="4">
        <v>0</v>
      </c>
      <c r="W2" s="4">
        <v>0</v>
      </c>
      <c r="X2" s="4" t="s">
        <v>35</v>
      </c>
      <c r="Y2" s="4" t="s">
        <v>36</v>
      </c>
    </row>
    <row r="3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45032</v>
      </c>
      <c r="G3" s="6">
        <v>45035</v>
      </c>
      <c r="H3" s="4">
        <v>1</v>
      </c>
      <c r="I3" s="4">
        <v>3</v>
      </c>
      <c r="J3" s="4">
        <v>3</v>
      </c>
      <c r="K3" s="4" t="s">
        <v>30</v>
      </c>
      <c r="L3" s="4">
        <v>1170</v>
      </c>
      <c r="M3" s="4">
        <v>1170</v>
      </c>
      <c r="N3" s="4" t="s">
        <v>40</v>
      </c>
      <c r="O3" s="4" t="s">
        <v>32</v>
      </c>
      <c r="P3" s="4" t="s">
        <v>33</v>
      </c>
      <c r="Q3" s="4">
        <v>0</v>
      </c>
      <c r="R3" s="8">
        <v>45028</v>
      </c>
      <c r="S3" s="6">
        <v>45040</v>
      </c>
      <c r="T3" s="4" t="s">
        <v>34</v>
      </c>
      <c r="U3" s="4">
        <v>1170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8" sqref="A8:C10"/>
    </sheetView>
  </sheetViews>
  <sheetFormatPr defaultColWidth="9" defaultRowHeight="14.4"/>
  <cols>
    <col min="1" max="1" width="12.8888888888889"/>
    <col min="2" max="3" width="10.7777777777778"/>
  </cols>
  <sheetData>
    <row r="1" spans="1:8">
      <c r="A1" s="4" t="s">
        <v>0</v>
      </c>
      <c r="B1" s="4" t="s">
        <v>5</v>
      </c>
      <c r="C1" s="4" t="s">
        <v>6</v>
      </c>
      <c r="D1" s="4" t="s">
        <v>12</v>
      </c>
      <c r="H1" t="s">
        <v>43</v>
      </c>
    </row>
    <row r="2" spans="1:9">
      <c r="A2" s="5">
        <v>999223216159714</v>
      </c>
      <c r="B2" s="6">
        <v>45032</v>
      </c>
      <c r="C2" s="6">
        <v>45034</v>
      </c>
      <c r="D2" s="4">
        <v>554</v>
      </c>
      <c r="E2" t="str">
        <f>VLOOKUP(A2,HOP!A:L,12,0)</f>
        <v>554.00</v>
      </c>
      <c r="F2" t="str">
        <f>VLOOKUP(A2,HOP!A:C,3,0)</f>
        <v>3143612</v>
      </c>
      <c r="G2">
        <f>D2-E2</f>
        <v>0</v>
      </c>
      <c r="H2" t="str">
        <f>$H$1&amp;F2</f>
        <v>，3143612</v>
      </c>
      <c r="I2" t="str">
        <f>VLOOKUP(A2,HOP!A:U,21,0)</f>
        <v>直采</v>
      </c>
    </row>
    <row r="3" spans="1:9">
      <c r="A3" s="5">
        <v>999223611444646</v>
      </c>
      <c r="B3" s="6">
        <v>45032</v>
      </c>
      <c r="C3" s="6">
        <v>45035</v>
      </c>
      <c r="D3" s="4">
        <v>1170</v>
      </c>
      <c r="E3" t="str">
        <f>VLOOKUP(A3,HOP!A:L,12,0)</f>
        <v>1170.00</v>
      </c>
      <c r="F3" t="str">
        <f>VLOOKUP(A3,HOP!A:C,3,0)</f>
        <v>3219303</v>
      </c>
      <c r="G3">
        <f>D3-E3</f>
        <v>0</v>
      </c>
      <c r="H3" t="str">
        <f>$H$1&amp;F3</f>
        <v>，3219303</v>
      </c>
      <c r="I3" t="str">
        <f>VLOOKUP(A3,HOP!A:U,21,0)</f>
        <v>直采</v>
      </c>
    </row>
    <row r="5" spans="4:4">
      <c r="D5">
        <f>SUM(D2:D4)</f>
        <v>1724</v>
      </c>
    </row>
    <row r="6" spans="4:4">
      <c r="D6" t="s">
        <v>44</v>
      </c>
    </row>
    <row r="8" spans="1:3">
      <c r="A8" t="s">
        <v>45</v>
      </c>
      <c r="B8">
        <v>1724</v>
      </c>
      <c r="C8">
        <v>59336.63</v>
      </c>
    </row>
    <row r="9" spans="1:3">
      <c r="A9" t="s">
        <v>46</v>
      </c>
      <c r="B9">
        <f>SUM(B8:B8)</f>
        <v>1724</v>
      </c>
      <c r="C9">
        <f>SUM(C8:C8)</f>
        <v>59336.63</v>
      </c>
    </row>
    <row r="10" spans="1:1">
      <c r="A10" s="7" t="s">
        <v>47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7" sqref="D7"/>
    </sheetView>
  </sheetViews>
  <sheetFormatPr defaultColWidth="9" defaultRowHeight="14.4" outlineLevelRow="2"/>
  <cols>
    <col min="1" max="1" width="12.8888888888889"/>
  </cols>
  <sheetData>
    <row r="1" spans="1:22">
      <c r="A1" s="1" t="s">
        <v>48</v>
      </c>
      <c r="B1" s="1" t="s">
        <v>49</v>
      </c>
      <c r="C1" s="1" t="s">
        <v>50</v>
      </c>
      <c r="D1" s="1" t="s">
        <v>51</v>
      </c>
      <c r="E1" s="1" t="s">
        <v>13</v>
      </c>
      <c r="F1" s="1" t="s">
        <v>5</v>
      </c>
      <c r="G1" s="1" t="s">
        <v>6</v>
      </c>
      <c r="H1" s="1" t="s">
        <v>52</v>
      </c>
      <c r="I1" s="1" t="s">
        <v>53</v>
      </c>
      <c r="J1" s="1" t="s">
        <v>54</v>
      </c>
      <c r="K1" s="1" t="s">
        <v>55</v>
      </c>
      <c r="L1" s="1" t="s">
        <v>56</v>
      </c>
      <c r="M1" s="1" t="s">
        <v>57</v>
      </c>
      <c r="N1" s="1" t="s">
        <v>58</v>
      </c>
      <c r="O1" s="1" t="s">
        <v>59</v>
      </c>
      <c r="P1" s="1" t="s">
        <v>60</v>
      </c>
      <c r="Q1" s="1" t="s">
        <v>61</v>
      </c>
      <c r="R1" s="1" t="s">
        <v>62</v>
      </c>
      <c r="S1" s="1" t="s">
        <v>63</v>
      </c>
      <c r="T1" s="1" t="s">
        <v>64</v>
      </c>
      <c r="U1" s="1" t="s">
        <v>65</v>
      </c>
      <c r="V1" s="1" t="s">
        <v>66</v>
      </c>
    </row>
    <row r="2" spans="1:22">
      <c r="A2" s="2">
        <v>999223216159714</v>
      </c>
      <c r="B2" s="3" t="s">
        <v>67</v>
      </c>
      <c r="C2" s="3" t="s">
        <v>68</v>
      </c>
      <c r="D2" s="3" t="s">
        <v>69</v>
      </c>
      <c r="E2" s="3" t="s">
        <v>70</v>
      </c>
      <c r="F2" s="3" t="s">
        <v>71</v>
      </c>
      <c r="G2" s="3" t="s">
        <v>72</v>
      </c>
      <c r="H2" s="3" t="s">
        <v>73</v>
      </c>
      <c r="I2" s="3" t="s">
        <v>74</v>
      </c>
      <c r="J2" s="3" t="s">
        <v>30</v>
      </c>
      <c r="K2" s="3" t="s">
        <v>75</v>
      </c>
      <c r="L2" s="3" t="s">
        <v>75</v>
      </c>
      <c r="M2" s="3" t="s">
        <v>76</v>
      </c>
      <c r="N2" s="3" t="s">
        <v>76</v>
      </c>
      <c r="O2" s="3" t="s">
        <v>77</v>
      </c>
      <c r="P2" s="3" t="s">
        <v>78</v>
      </c>
      <c r="Q2" s="3" t="s">
        <v>79</v>
      </c>
      <c r="R2" s="3" t="s">
        <v>80</v>
      </c>
      <c r="S2" s="3" t="s">
        <v>81</v>
      </c>
      <c r="T2" s="3" t="s">
        <v>82</v>
      </c>
      <c r="U2" s="3" t="s">
        <v>83</v>
      </c>
      <c r="V2" s="3" t="s">
        <v>84</v>
      </c>
    </row>
    <row r="3" spans="1:22">
      <c r="A3" s="2">
        <v>999223611444646</v>
      </c>
      <c r="B3" s="3" t="s">
        <v>85</v>
      </c>
      <c r="C3" s="3" t="s">
        <v>86</v>
      </c>
      <c r="D3" s="3" t="s">
        <v>87</v>
      </c>
      <c r="E3" s="3" t="s">
        <v>88</v>
      </c>
      <c r="F3" s="3" t="s">
        <v>71</v>
      </c>
      <c r="G3" s="3" t="s">
        <v>89</v>
      </c>
      <c r="H3" s="3" t="s">
        <v>73</v>
      </c>
      <c r="I3" s="3" t="s">
        <v>90</v>
      </c>
      <c r="J3" s="3" t="s">
        <v>30</v>
      </c>
      <c r="K3" s="3" t="s">
        <v>91</v>
      </c>
      <c r="L3" s="3" t="s">
        <v>91</v>
      </c>
      <c r="M3" s="3" t="s">
        <v>76</v>
      </c>
      <c r="N3" s="3" t="s">
        <v>76</v>
      </c>
      <c r="O3" s="3" t="s">
        <v>77</v>
      </c>
      <c r="P3" s="3" t="s">
        <v>78</v>
      </c>
      <c r="Q3" s="3" t="s">
        <v>79</v>
      </c>
      <c r="R3" s="3" t="s">
        <v>92</v>
      </c>
      <c r="S3" s="3" t="s">
        <v>81</v>
      </c>
      <c r="T3" s="3" t="s">
        <v>82</v>
      </c>
      <c r="U3" s="3" t="s">
        <v>83</v>
      </c>
      <c r="V3" s="3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2023-04-24T01:35:22Z</dcterms:created>
  <dcterms:modified xsi:type="dcterms:W3CDTF">2023-04-24T01:44:00Z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9C8F02C527984D89896A04CADAC864C4_12</vt:lpwstr>
  </property>
</Properties>
</file>