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</definedName>
  </definedNames>
  <calcPr calcId="144525"/>
</workbook>
</file>

<file path=xl/sharedStrings.xml><?xml version="1.0" encoding="utf-8"?>
<sst xmlns="http://schemas.openxmlformats.org/spreadsheetml/2006/main" count="250" uniqueCount="131">
  <si>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</si>
  <si>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</si>
  <si>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</si>
  <si>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</si>
  <si>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</si>
  <si>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</si>
  <si>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</si>
  <si>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</si>
  <si>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</si>
  <si>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</si>
  <si>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</si>
  <si>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</si>
  <si>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</si>
  <si>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</si>
  <si>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</si>
  <si>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</si>
  <si>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</si>
  <si>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</si>
  <si>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</si>
  <si>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</si>
  <si>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</si>
  <si>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</si>
  <si>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</si>
  <si>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</si>
  <si>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</si>
  <si>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999223404925055	</t>
  </si>
  <si>
    <t>Ctrip</t>
  </si>
  <si>
    <t>正常</t>
  </si>
  <si>
    <t>[北京]海友酒店(北京交通大学店)(93873776)</t>
  </si>
  <si>
    <t>零压大床房&lt;至多8间&gt;&lt;2人入住&gt;</t>
  </si>
  <si>
    <t>CNY</t>
  </si>
  <si>
    <t>孙俊婷</t>
  </si>
  <si>
    <t>CA13744230426CNY</t>
  </si>
  <si>
    <t>未提现</t>
  </si>
  <si>
    <t>携程开票</t>
  </si>
  <si>
    <t xml:space="preserve">3181530	</t>
  </si>
  <si>
    <t xml:space="preserve">R1000444112828602001	</t>
  </si>
  <si>
    <t xml:space="preserve">999223491510498	</t>
  </si>
  <si>
    <t>[广州]广州四季酒店(80243330)</t>
  </si>
  <si>
    <t>高级广州塔景大床房&lt;至多8间&gt;&lt;2人入住&gt;</t>
  </si>
  <si>
    <t>潘一夫</t>
  </si>
  <si>
    <t xml:space="preserve">3199019	</t>
  </si>
  <si>
    <t xml:space="preserve">64569SE039752	</t>
  </si>
  <si>
    <t xml:space="preserve">999223521370315	</t>
  </si>
  <si>
    <t>[苏州]沛喜酒店（苏州人民路南门地铁站店）(83902371)</t>
  </si>
  <si>
    <t>轻享大床房&lt;至多8间&gt;&lt;2人入住&gt;</t>
  </si>
  <si>
    <t>雷家骏</t>
  </si>
  <si>
    <t xml:space="preserve">3204062	</t>
  </si>
  <si>
    <t xml:space="preserve">20230407-004	</t>
  </si>
  <si>
    <t xml:space="preserve">999223531225948	</t>
  </si>
  <si>
    <t>[开封]汉庭酒店(开封宋城路店)(93872809)</t>
  </si>
  <si>
    <t>双床房&lt;至多8间&gt;&lt;2人入住&gt;</t>
  </si>
  <si>
    <t>徐亚</t>
  </si>
  <si>
    <t xml:space="preserve">3205843	</t>
  </si>
  <si>
    <t xml:space="preserve">R4750003113577416001	</t>
  </si>
  <si>
    <t>取消</t>
  </si>
  <si>
    <t xml:space="preserve">999223575950971	</t>
  </si>
  <si>
    <t>[乌鲁木齐]IU酒店(乌鲁木齐铁路局西单商场地铁站店)(76296750)</t>
  </si>
  <si>
    <t>小U·超级双床房&lt;至多8间&gt;&lt;2人入住&gt;</t>
  </si>
  <si>
    <t>刘畅</t>
  </si>
  <si>
    <t xml:space="preserve">3213795	</t>
  </si>
  <si>
    <t xml:space="preserve">	</t>
  </si>
  <si>
    <t xml:space="preserve">999223586184761	</t>
  </si>
  <si>
    <t>[安康]锦江之星(安康高新运动公园店)(83902323)</t>
  </si>
  <si>
    <t>商务房C&lt;至多8间&gt;&lt;2人入住&gt;</t>
  </si>
  <si>
    <t>孙远威</t>
  </si>
  <si>
    <t xml:space="preserve">3214822	</t>
  </si>
  <si>
    <t xml:space="preserve">105204999134	</t>
  </si>
  <si>
    <t xml:space="preserve">999223420522241	</t>
  </si>
  <si>
    <t>退单</t>
  </si>
  <si>
    <t>[广州]广州珠江新城希尔顿欢朋酒店(85216788)</t>
  </si>
  <si>
    <t>舒适大床房&lt;至多8间&gt;&lt;2人入住&gt;</t>
  </si>
  <si>
    <t>陈小旋</t>
  </si>
  <si>
    <t xml:space="preserve">3184611	</t>
  </si>
  <si>
    <t>，</t>
  </si>
  <si>
    <t>999223420522241</t>
  </si>
  <si>
    <t>999223420522241此单多收702元退回</t>
  </si>
  <si>
    <t xml:space="preserve"> 1984 CNY</t>
  </si>
  <si>
    <t>A230426091612481</t>
  </si>
  <si>
    <t>A2304260917053605</t>
  </si>
  <si>
    <t>总计：1984元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</si>
  <si>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</si>
  <si>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</si>
  <si>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</si>
  <si>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</si>
  <si>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</si>
  <si>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</si>
  <si>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</si>
  <si>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</si>
  <si>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</si>
  <si>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</si>
  <si>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</si>
  <si>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</si>
  <si>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</si>
  <si>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</si>
  <si>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</si>
  <si>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</si>
  <si>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</si>
  <si>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</si>
  <si>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</si>
  <si>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2023-04-10</t>
  </si>
  <si>
    <t>3214822</t>
  </si>
  <si>
    <t>锦江之星(安康高新运动公园店)</t>
  </si>
  <si>
    <t>2023-04-11</t>
  </si>
  <si>
    <t>退房日月结</t>
  </si>
  <si>
    <t>124.00</t>
  </si>
  <si>
    <t>RMB</t>
  </si>
  <si>
    <t>0</t>
  </si>
  <si>
    <t>0.00</t>
  </si>
  <si>
    <t>携程汇登国内直连</t>
  </si>
  <si>
    <t>01.011264</t>
  </si>
  <si>
    <t>2023-04-10 22:35:18</t>
  </si>
  <si>
    <t>否</t>
  </si>
  <si>
    <t>广州汇登信息科技有限公司</t>
  </si>
  <si>
    <t>直连</t>
  </si>
  <si>
    <t>中国</t>
  </si>
  <si>
    <t>2023-04-07</t>
  </si>
  <si>
    <t>3205843</t>
  </si>
  <si>
    <t>汉庭酒店(开封宋城路店)</t>
  </si>
  <si>
    <t>171.00</t>
  </si>
  <si>
    <t>2023-04-07 13:16:58</t>
  </si>
  <si>
    <t>2023-04-05</t>
  </si>
  <si>
    <t>3199019</t>
  </si>
  <si>
    <t>广州四季酒店</t>
  </si>
  <si>
    <t>2015.00</t>
  </si>
  <si>
    <t>2023-04-05 02:09:11</t>
  </si>
  <si>
    <t>2023-03-29</t>
  </si>
  <si>
    <t>3181530</t>
  </si>
  <si>
    <t>海友酒店(北京交通大学店)</t>
  </si>
  <si>
    <t>376.00</t>
  </si>
  <si>
    <t>2023-03-29 21:16:44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</si>
</sst>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45026</v>
      </c>
      <c r="G2" s="6">
        <v>45027</v>
      </c>
      <c r="H2" s="4">
        <v>1</v>
      </c>
      <c r="I2" s="4">
        <v>1</v>
      </c>
      <c r="J2" s="4">
        <v>1</v>
      </c>
      <c r="K2" s="4" t="s">
        <v>30</v>
      </c>
      <c r="L2" s="4">
        <v>376</v>
      </c>
      <c r="M2" s="4">
        <v>376</v>
      </c>
      <c r="N2" s="4" t="s">
        <v>31</v>
      </c>
      <c r="O2" s="4" t="s">
        <v>32</v>
      </c>
      <c r="P2" s="4" t="s">
        <v>33</v>
      </c>
      <c r="Q2" s="4">
        <v>0</v>
      </c>
      <c r="R2" s="7">
        <v>45014</v>
      </c>
      <c r="S2" s="6">
        <v>45042</v>
      </c>
      <c r="T2" s="4" t="s">
        <v>34</v>
      </c>
      <c r="U2" s="4">
        <v>376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45026</v>
      </c>
      <c r="G3" s="6">
        <v>45027</v>
      </c>
      <c r="H3" s="4">
        <v>1</v>
      </c>
      <c r="I3" s="4">
        <v>1</v>
      </c>
      <c r="J3" s="4">
        <v>1</v>
      </c>
      <c r="K3" s="4" t="s">
        <v>30</v>
      </c>
      <c r="L3" s="4">
        <v>2015</v>
      </c>
      <c r="M3" s="4">
        <v>2015</v>
      </c>
      <c r="N3" s="4" t="s">
        <v>40</v>
      </c>
      <c r="O3" s="4" t="s">
        <v>32</v>
      </c>
      <c r="P3" s="4" t="s">
        <v>33</v>
      </c>
      <c r="Q3" s="4">
        <v>0</v>
      </c>
      <c r="R3" s="7">
        <v>45021</v>
      </c>
      <c r="S3" s="6">
        <v>45042</v>
      </c>
      <c r="T3" s="4" t="s">
        <v>34</v>
      </c>
      <c r="U3" s="4">
        <v>2015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45026</v>
      </c>
      <c r="G4" s="6">
        <v>45027</v>
      </c>
      <c r="H4" s="4">
        <v>1</v>
      </c>
      <c r="I4" s="4">
        <v>1</v>
      </c>
      <c r="J4" s="4">
        <v>1</v>
      </c>
      <c r="K4" s="4" t="s">
        <v>30</v>
      </c>
      <c r="L4" s="4">
        <v>167</v>
      </c>
      <c r="M4" s="4">
        <v>167</v>
      </c>
      <c r="N4" s="4" t="s">
        <v>46</v>
      </c>
      <c r="O4" s="4" t="s">
        <v>32</v>
      </c>
      <c r="P4" s="4" t="s">
        <v>33</v>
      </c>
      <c r="Q4" s="4">
        <v>0</v>
      </c>
      <c r="R4" s="7">
        <v>45022</v>
      </c>
      <c r="S4" s="6">
        <v>45042</v>
      </c>
      <c r="T4" s="4" t="s">
        <v>34</v>
      </c>
      <c r="U4" s="4">
        <v>167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45026</v>
      </c>
      <c r="G5" s="6">
        <v>45027</v>
      </c>
      <c r="H5" s="4">
        <v>1</v>
      </c>
      <c r="I5" s="4">
        <v>1</v>
      </c>
      <c r="J5" s="4">
        <v>1</v>
      </c>
      <c r="K5" s="4" t="s">
        <v>30</v>
      </c>
      <c r="L5" s="4">
        <v>171</v>
      </c>
      <c r="M5" s="4">
        <v>171</v>
      </c>
      <c r="N5" s="4" t="s">
        <v>52</v>
      </c>
      <c r="O5" s="4" t="s">
        <v>32</v>
      </c>
      <c r="P5" s="4" t="s">
        <v>33</v>
      </c>
      <c r="Q5" s="4">
        <v>0</v>
      </c>
      <c r="R5" s="7">
        <v>45023</v>
      </c>
      <c r="S5" s="6">
        <v>45042</v>
      </c>
      <c r="T5" s="4" t="s">
        <v>34</v>
      </c>
      <c r="U5" s="4">
        <v>171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43</v>
      </c>
      <c r="B6" s="4" t="s">
        <v>26</v>
      </c>
      <c r="C6" s="4" t="s">
        <v>55</v>
      </c>
      <c r="D6" s="4" t="s">
        <v>44</v>
      </c>
      <c r="E6" s="4" t="s">
        <v>45</v>
      </c>
      <c r="F6" s="6">
        <v>45026</v>
      </c>
      <c r="G6" s="6">
        <v>45027</v>
      </c>
      <c r="H6" s="4">
        <v>1</v>
      </c>
      <c r="I6" s="4">
        <v>1</v>
      </c>
      <c r="J6" s="4">
        <v>1</v>
      </c>
      <c r="K6" s="4" t="s">
        <v>30</v>
      </c>
      <c r="L6" s="4">
        <v>-167</v>
      </c>
      <c r="M6" s="4">
        <v>-167</v>
      </c>
      <c r="N6" s="4" t="s">
        <v>46</v>
      </c>
      <c r="O6" s="4" t="s">
        <v>32</v>
      </c>
      <c r="P6" s="4" t="s">
        <v>33</v>
      </c>
      <c r="Q6" s="4">
        <v>0</v>
      </c>
      <c r="R6" s="7">
        <v>45022</v>
      </c>
      <c r="S6" s="6">
        <v>45042</v>
      </c>
      <c r="T6" s="4" t="s">
        <v>34</v>
      </c>
      <c r="U6" s="4">
        <v>-167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45026</v>
      </c>
      <c r="G7" s="6">
        <v>45027</v>
      </c>
      <c r="H7" s="4">
        <v>1</v>
      </c>
      <c r="I7" s="4">
        <v>1</v>
      </c>
      <c r="J7" s="4">
        <v>1</v>
      </c>
      <c r="K7" s="4" t="s">
        <v>30</v>
      </c>
      <c r="L7" s="4">
        <v>250</v>
      </c>
      <c r="M7" s="4">
        <v>250</v>
      </c>
      <c r="N7" s="4" t="s">
        <v>59</v>
      </c>
      <c r="O7" s="4" t="s">
        <v>32</v>
      </c>
      <c r="P7" s="4" t="s">
        <v>33</v>
      </c>
      <c r="Q7" s="4">
        <v>0</v>
      </c>
      <c r="R7" s="7">
        <v>45026</v>
      </c>
      <c r="S7" s="6">
        <v>45042</v>
      </c>
      <c r="T7" s="4" t="s">
        <v>34</v>
      </c>
      <c r="U7" s="4">
        <v>250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56</v>
      </c>
      <c r="B8" s="4" t="s">
        <v>26</v>
      </c>
      <c r="C8" s="4" t="s">
        <v>55</v>
      </c>
      <c r="D8" s="4" t="s">
        <v>57</v>
      </c>
      <c r="E8" s="4" t="s">
        <v>58</v>
      </c>
      <c r="F8" s="6">
        <v>45026</v>
      </c>
      <c r="G8" s="6">
        <v>45027</v>
      </c>
      <c r="H8" s="4">
        <v>1</v>
      </c>
      <c r="I8" s="4">
        <v>1</v>
      </c>
      <c r="J8" s="4">
        <v>1</v>
      </c>
      <c r="K8" s="4" t="s">
        <v>30</v>
      </c>
      <c r="L8" s="4">
        <v>-250</v>
      </c>
      <c r="M8" s="4">
        <v>-250</v>
      </c>
      <c r="N8" s="4" t="s">
        <v>59</v>
      </c>
      <c r="O8" s="4" t="s">
        <v>32</v>
      </c>
      <c r="P8" s="4" t="s">
        <v>33</v>
      </c>
      <c r="Q8" s="4">
        <v>0</v>
      </c>
      <c r="R8" s="7">
        <v>45026</v>
      </c>
      <c r="S8" s="6">
        <v>45042</v>
      </c>
      <c r="T8" s="4" t="s">
        <v>34</v>
      </c>
      <c r="U8" s="4">
        <v>-250</v>
      </c>
      <c r="V8" s="4">
        <v>0</v>
      </c>
      <c r="W8" s="4">
        <v>0</v>
      </c>
      <c r="X8" s="4" t="s">
        <v>60</v>
      </c>
      <c r="Y8" s="4" t="s">
        <v>61</v>
      </c>
    </row>
    <row r="9" s="4" customFormat="1" spans="1:25">
      <c r="A9" s="4" t="s">
        <v>62</v>
      </c>
      <c r="B9" s="4" t="s">
        <v>26</v>
      </c>
      <c r="C9" s="4" t="s">
        <v>27</v>
      </c>
      <c r="D9" s="4" t="s">
        <v>63</v>
      </c>
      <c r="E9" s="4" t="s">
        <v>64</v>
      </c>
      <c r="F9" s="6">
        <v>45026</v>
      </c>
      <c r="G9" s="6">
        <v>45027</v>
      </c>
      <c r="H9" s="4">
        <v>1</v>
      </c>
      <c r="I9" s="4">
        <v>1</v>
      </c>
      <c r="J9" s="4">
        <v>1</v>
      </c>
      <c r="K9" s="4" t="s">
        <v>30</v>
      </c>
      <c r="L9" s="4">
        <v>124</v>
      </c>
      <c r="M9" s="4">
        <v>124</v>
      </c>
      <c r="N9" s="4" t="s">
        <v>65</v>
      </c>
      <c r="O9" s="4" t="s">
        <v>32</v>
      </c>
      <c r="P9" s="4" t="s">
        <v>33</v>
      </c>
      <c r="Q9" s="4">
        <v>0</v>
      </c>
      <c r="R9" s="7">
        <v>45026</v>
      </c>
      <c r="S9" s="6">
        <v>45042</v>
      </c>
      <c r="T9" s="4" t="s">
        <v>34</v>
      </c>
      <c r="U9" s="4">
        <v>124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69</v>
      </c>
      <c r="D10" s="4" t="s">
        <v>70</v>
      </c>
      <c r="E10" s="4" t="s">
        <v>71</v>
      </c>
      <c r="F10" s="6">
        <v>45015</v>
      </c>
      <c r="G10" s="6">
        <v>45016</v>
      </c>
      <c r="H10" s="4">
        <v>1</v>
      </c>
      <c r="I10" s="4">
        <v>1</v>
      </c>
      <c r="J10" s="4">
        <v>1</v>
      </c>
      <c r="K10" s="4" t="s">
        <v>30</v>
      </c>
      <c r="L10" s="4">
        <v>-702</v>
      </c>
      <c r="M10" s="4">
        <v>-702</v>
      </c>
      <c r="N10" s="4" t="s">
        <v>72</v>
      </c>
      <c r="O10" s="4" t="s">
        <v>32</v>
      </c>
      <c r="P10" s="4" t="s">
        <v>33</v>
      </c>
      <c r="Q10" s="4">
        <v>0</v>
      </c>
      <c r="R10" s="7">
        <v>45015.9167939815</v>
      </c>
      <c r="S10" s="6">
        <v>45042</v>
      </c>
      <c r="T10" s="4" t="s">
        <v>34</v>
      </c>
      <c r="U10" s="4">
        <v>-702</v>
      </c>
      <c r="V10" s="4">
        <v>0</v>
      </c>
      <c r="W10" s="4">
        <v>0</v>
      </c>
      <c r="X10" s="4" t="s">
        <v>73</v>
      </c>
      <c r="Y10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7"/>
  <sheetViews>
    <sheetView tabSelected="1" workbookViewId="0">
      <selection activeCell="A15" sqref="A15:C17"/>
    </sheetView>
  </sheetViews>
  <sheetFormatPr defaultColWidth="9" defaultRowHeight="13.5"/>
  <cols>
    <col min="1" max="1" width="12.625" style="4"/>
    <col min="2" max="3" width="10.375" style="4"/>
    <col min="4" max="1636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74</v>
      </c>
    </row>
    <row r="2" s="4" customFormat="1" spans="1:9">
      <c r="A2" s="5">
        <v>999223404925055</v>
      </c>
      <c r="B2" s="6">
        <v>45026</v>
      </c>
      <c r="C2" s="6">
        <v>45027</v>
      </c>
      <c r="D2" s="4">
        <v>376</v>
      </c>
      <c r="E2" s="4" t="str">
        <f>VLOOKUP(A2,HOP!A:L,12,0)</f>
        <v>376.00</v>
      </c>
      <c r="F2" s="4" t="str">
        <f>VLOOKUP(A2,HOP!A:C,3,0)</f>
        <v>3181530</v>
      </c>
      <c r="G2" s="4">
        <f>D2-E2</f>
        <v>0</v>
      </c>
      <c r="H2" s="4" t="str">
        <f>$H$1&amp;F2</f>
        <v>，3181530</v>
      </c>
      <c r="I2" s="4" t="str">
        <f>VLOOKUP(A2,HOP!A:U,21,0)</f>
        <v>直连</v>
      </c>
    </row>
    <row r="3" s="4" customFormat="1" spans="1:9">
      <c r="A3" s="5">
        <v>999223491510498</v>
      </c>
      <c r="B3" s="6">
        <v>45026</v>
      </c>
      <c r="C3" s="6">
        <v>45027</v>
      </c>
      <c r="D3" s="4">
        <v>2015</v>
      </c>
      <c r="E3" s="4" t="str">
        <f>VLOOKUP(A3,HOP!A:L,12,0)</f>
        <v>2015.00</v>
      </c>
      <c r="F3" s="4" t="str">
        <f>VLOOKUP(A3,HOP!A:C,3,0)</f>
        <v>3199019</v>
      </c>
      <c r="G3" s="4">
        <f t="shared" ref="G3:G8" si="0">D3-E3</f>
        <v>0</v>
      </c>
      <c r="H3" s="4" t="str">
        <f t="shared" ref="H3:H8" si="1">$H$1&amp;F3</f>
        <v>，3199019</v>
      </c>
      <c r="I3" s="4" t="str">
        <f>VLOOKUP(A3,HOP!A:U,21,0)</f>
        <v>直连</v>
      </c>
    </row>
    <row r="4" s="4" customFormat="1" hidden="1" spans="1:9">
      <c r="A4" s="5">
        <v>999223521370315</v>
      </c>
      <c r="B4" s="6">
        <v>45026</v>
      </c>
      <c r="C4" s="6">
        <v>45027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999223531225948</v>
      </c>
      <c r="B5" s="6">
        <v>45026</v>
      </c>
      <c r="C5" s="6">
        <v>45027</v>
      </c>
      <c r="D5" s="4">
        <v>171</v>
      </c>
      <c r="E5" s="4" t="str">
        <f>VLOOKUP(A5,HOP!A:L,12,0)</f>
        <v>171.00</v>
      </c>
      <c r="F5" s="4" t="str">
        <f>VLOOKUP(A5,HOP!A:C,3,0)</f>
        <v>3205843</v>
      </c>
      <c r="G5" s="4">
        <f t="shared" si="0"/>
        <v>0</v>
      </c>
      <c r="H5" s="4" t="str">
        <f t="shared" si="1"/>
        <v>，3205843</v>
      </c>
      <c r="I5" s="4" t="str">
        <f>VLOOKUP(A5,HOP!A:U,21,0)</f>
        <v>直连</v>
      </c>
    </row>
    <row r="6" s="4" customFormat="1" hidden="1" spans="1:9">
      <c r="A6" s="5">
        <v>999223575950971</v>
      </c>
      <c r="B6" s="6">
        <v>45026</v>
      </c>
      <c r="C6" s="6">
        <v>45027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999223586184761</v>
      </c>
      <c r="B7" s="6">
        <v>45026</v>
      </c>
      <c r="C7" s="6">
        <v>45027</v>
      </c>
      <c r="D7" s="4">
        <v>124</v>
      </c>
      <c r="E7" s="4" t="str">
        <f>VLOOKUP(A7,HOP!A:L,12,0)</f>
        <v>124.00</v>
      </c>
      <c r="F7" s="4" t="str">
        <f>VLOOKUP(A7,HOP!A:C,3,0)</f>
        <v>3214822</v>
      </c>
      <c r="G7" s="4">
        <f t="shared" si="0"/>
        <v>0</v>
      </c>
      <c r="H7" s="4" t="str">
        <f t="shared" si="1"/>
        <v>，3214822</v>
      </c>
      <c r="I7" s="4" t="str">
        <f>VLOOKUP(A7,HOP!A:U,21,0)</f>
        <v>直连</v>
      </c>
    </row>
    <row r="8" s="4" customFormat="1" spans="1:10">
      <c r="A8" s="8" t="s">
        <v>75</v>
      </c>
      <c r="B8" s="6">
        <v>45015</v>
      </c>
      <c r="C8" s="6">
        <v>45016</v>
      </c>
      <c r="D8" s="4">
        <v>-702</v>
      </c>
      <c r="E8" s="4" t="e">
        <f>VLOOKUP(A8,HOP!A:L,12,0)</f>
        <v>#N/A</v>
      </c>
      <c r="F8" s="4">
        <v>3184611</v>
      </c>
      <c r="G8" s="4" t="e">
        <f t="shared" si="0"/>
        <v>#N/A</v>
      </c>
      <c r="H8" s="4" t="str">
        <f t="shared" si="1"/>
        <v>，3184611</v>
      </c>
      <c r="I8" s="4" t="e">
        <f>VLOOKUP(A8,HOP!A:U,21,0)</f>
        <v>#N/A</v>
      </c>
      <c r="J8" s="4" t="s">
        <v>76</v>
      </c>
    </row>
    <row r="10" spans="4:4">
      <c r="D10" s="4">
        <f>SUM(D2:D9)</f>
        <v>1984</v>
      </c>
    </row>
    <row r="12" spans="4:4">
      <c r="D12" s="4" t="s">
        <v>77</v>
      </c>
    </row>
    <row r="15" spans="1:3">
      <c r="A15" s="4" t="s">
        <v>78</v>
      </c>
      <c r="C15" s="4">
        <v>2686</v>
      </c>
    </row>
    <row r="16" spans="1:3">
      <c r="A16" s="4" t="s">
        <v>79</v>
      </c>
      <c r="C16" s="4">
        <v>-702</v>
      </c>
    </row>
    <row r="17" spans="1:3">
      <c r="A17" s="4" t="s">
        <v>80</v>
      </c>
      <c r="C17" s="4">
        <f>SUBTOTAL(9,C15:C16)</f>
        <v>1984</v>
      </c>
    </row>
  </sheetData>
  <autoFilter ref="A1:XFD12">
    <filterColumn colId="3">
      <filters blank="1">
        <filter val="171"/>
        <filter val="-702"/>
        <filter val="124"/>
        <filter val="1984"/>
        <filter val="2015"/>
        <filter val="376"/>
        <filter val="1984 CNY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A2" sqref="A2:A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81</v>
      </c>
      <c r="B1" s="2" t="s">
        <v>82</v>
      </c>
      <c r="C1" s="2" t="s">
        <v>83</v>
      </c>
      <c r="D1" s="2" t="s">
        <v>84</v>
      </c>
      <c r="E1" s="2" t="s">
        <v>13</v>
      </c>
      <c r="F1" s="2" t="s">
        <v>5</v>
      </c>
      <c r="G1" s="2" t="s">
        <v>6</v>
      </c>
      <c r="H1" s="2" t="s">
        <v>85</v>
      </c>
      <c r="I1" s="2" t="s">
        <v>86</v>
      </c>
      <c r="J1" s="2" t="s">
        <v>87</v>
      </c>
      <c r="K1" s="2" t="s">
        <v>88</v>
      </c>
      <c r="L1" s="2" t="s">
        <v>89</v>
      </c>
      <c r="M1" s="2" t="s">
        <v>90</v>
      </c>
      <c r="N1" s="2" t="s">
        <v>91</v>
      </c>
      <c r="O1" s="2" t="s">
        <v>92</v>
      </c>
      <c r="P1" s="2" t="s">
        <v>93</v>
      </c>
      <c r="Q1" s="2" t="s">
        <v>94</v>
      </c>
      <c r="R1" s="2" t="s">
        <v>95</v>
      </c>
      <c r="S1" s="2" t="s">
        <v>96</v>
      </c>
      <c r="T1" s="2" t="s">
        <v>97</v>
      </c>
      <c r="U1" s="2" t="s">
        <v>98</v>
      </c>
      <c r="V1" s="2" t="s">
        <v>99</v>
      </c>
    </row>
    <row r="2" s="1" customFormat="1" spans="1:22">
      <c r="A2" s="3">
        <v>999223586184761</v>
      </c>
      <c r="B2" s="1" t="s">
        <v>100</v>
      </c>
      <c r="C2" s="1" t="s">
        <v>101</v>
      </c>
      <c r="D2" s="1" t="s">
        <v>102</v>
      </c>
      <c r="E2" s="1" t="s">
        <v>65</v>
      </c>
      <c r="F2" s="1" t="s">
        <v>100</v>
      </c>
      <c r="G2" s="1" t="s">
        <v>103</v>
      </c>
      <c r="H2" s="1" t="s">
        <v>104</v>
      </c>
      <c r="I2" s="1" t="s">
        <v>105</v>
      </c>
      <c r="J2" s="1" t="s">
        <v>106</v>
      </c>
      <c r="K2" s="1" t="s">
        <v>105</v>
      </c>
      <c r="L2" s="1" t="s">
        <v>105</v>
      </c>
      <c r="M2" s="1" t="s">
        <v>107</v>
      </c>
      <c r="N2" s="1" t="s">
        <v>107</v>
      </c>
      <c r="O2" s="1" t="s">
        <v>108</v>
      </c>
      <c r="P2" s="1" t="s">
        <v>109</v>
      </c>
      <c r="Q2" s="1" t="s">
        <v>110</v>
      </c>
      <c r="R2" s="1" t="s">
        <v>111</v>
      </c>
      <c r="S2" s="1" t="s">
        <v>112</v>
      </c>
      <c r="T2" s="1" t="s">
        <v>113</v>
      </c>
      <c r="U2" s="1" t="s">
        <v>114</v>
      </c>
      <c r="V2" s="1" t="s">
        <v>115</v>
      </c>
    </row>
    <row r="3" s="1" customFormat="1" spans="1:22">
      <c r="A3" s="3">
        <v>999223531225948</v>
      </c>
      <c r="B3" s="1" t="s">
        <v>116</v>
      </c>
      <c r="C3" s="1" t="s">
        <v>117</v>
      </c>
      <c r="D3" s="1" t="s">
        <v>118</v>
      </c>
      <c r="E3" s="1" t="s">
        <v>52</v>
      </c>
      <c r="F3" s="1" t="s">
        <v>100</v>
      </c>
      <c r="G3" s="1" t="s">
        <v>103</v>
      </c>
      <c r="H3" s="1" t="s">
        <v>104</v>
      </c>
      <c r="I3" s="1" t="s">
        <v>119</v>
      </c>
      <c r="J3" s="1" t="s">
        <v>106</v>
      </c>
      <c r="K3" s="1" t="s">
        <v>119</v>
      </c>
      <c r="L3" s="1" t="s">
        <v>119</v>
      </c>
      <c r="M3" s="1" t="s">
        <v>107</v>
      </c>
      <c r="N3" s="1" t="s">
        <v>107</v>
      </c>
      <c r="O3" s="1" t="s">
        <v>108</v>
      </c>
      <c r="P3" s="1" t="s">
        <v>109</v>
      </c>
      <c r="Q3" s="1" t="s">
        <v>110</v>
      </c>
      <c r="R3" s="1" t="s">
        <v>120</v>
      </c>
      <c r="S3" s="1" t="s">
        <v>112</v>
      </c>
      <c r="T3" s="1" t="s">
        <v>113</v>
      </c>
      <c r="U3" s="1" t="s">
        <v>114</v>
      </c>
      <c r="V3" s="1" t="s">
        <v>115</v>
      </c>
    </row>
    <row r="4" s="1" customFormat="1" spans="1:22">
      <c r="A4" s="3">
        <v>999223491510498</v>
      </c>
      <c r="B4" s="1" t="s">
        <v>121</v>
      </c>
      <c r="C4" s="1" t="s">
        <v>122</v>
      </c>
      <c r="D4" s="1" t="s">
        <v>123</v>
      </c>
      <c r="E4" s="1" t="s">
        <v>40</v>
      </c>
      <c r="F4" s="1" t="s">
        <v>100</v>
      </c>
      <c r="G4" s="1" t="s">
        <v>103</v>
      </c>
      <c r="H4" s="1" t="s">
        <v>104</v>
      </c>
      <c r="I4" s="1" t="s">
        <v>124</v>
      </c>
      <c r="J4" s="1" t="s">
        <v>106</v>
      </c>
      <c r="K4" s="1" t="s">
        <v>124</v>
      </c>
      <c r="L4" s="1" t="s">
        <v>124</v>
      </c>
      <c r="M4" s="1" t="s">
        <v>107</v>
      </c>
      <c r="N4" s="1" t="s">
        <v>107</v>
      </c>
      <c r="O4" s="1" t="s">
        <v>108</v>
      </c>
      <c r="P4" s="1" t="s">
        <v>109</v>
      </c>
      <c r="Q4" s="1" t="s">
        <v>110</v>
      </c>
      <c r="R4" s="1" t="s">
        <v>125</v>
      </c>
      <c r="S4" s="1" t="s">
        <v>112</v>
      </c>
      <c r="T4" s="1" t="s">
        <v>113</v>
      </c>
      <c r="U4" s="1" t="s">
        <v>114</v>
      </c>
      <c r="V4" s="1" t="s">
        <v>115</v>
      </c>
    </row>
    <row r="5" s="1" customFormat="1" spans="1:22">
      <c r="A5" s="3">
        <v>999223404925055</v>
      </c>
      <c r="B5" s="1" t="s">
        <v>126</v>
      </c>
      <c r="C5" s="1" t="s">
        <v>127</v>
      </c>
      <c r="D5" s="1" t="s">
        <v>128</v>
      </c>
      <c r="E5" s="1" t="s">
        <v>31</v>
      </c>
      <c r="F5" s="1" t="s">
        <v>100</v>
      </c>
      <c r="G5" s="1" t="s">
        <v>103</v>
      </c>
      <c r="H5" s="1" t="s">
        <v>104</v>
      </c>
      <c r="I5" s="1" t="s">
        <v>129</v>
      </c>
      <c r="J5" s="1" t="s">
        <v>106</v>
      </c>
      <c r="K5" s="1" t="s">
        <v>129</v>
      </c>
      <c r="L5" s="1" t="s">
        <v>129</v>
      </c>
      <c r="M5" s="1" t="s">
        <v>107</v>
      </c>
      <c r="N5" s="1" t="s">
        <v>107</v>
      </c>
      <c r="O5" s="1" t="s">
        <v>108</v>
      </c>
      <c r="P5" s="1" t="s">
        <v>109</v>
      </c>
      <c r="Q5" s="1" t="s">
        <v>110</v>
      </c>
      <c r="R5" s="1" t="s">
        <v>130</v>
      </c>
      <c r="S5" s="1" t="s">
        <v>112</v>
      </c>
      <c r="T5" s="1" t="s">
        <v>113</v>
      </c>
      <c r="U5" s="1" t="s">
        <v>114</v>
      </c>
      <c r="V5" s="1" t="s">
        <v>115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2023-04-26T01:12:09Z</dcterms:created>
  <dcterms:modified xsi:type="dcterms:W3CDTF">2023-04-26T01:18:43Z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068558CB32A34EC18DF80637EECA487C_12</vt:lpwstr>
  </property>
  <property fmtid="{D5CDD505-2E9C-101B-9397-08002B2CF9AE}" pid="3" name="KSOProductBuildVer">
    <vt:lpwstr>2052-11.1.0.14036</vt:lpwstr>
  </property>
</Properties>
</file>