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<sst xmlns="http://schemas.openxmlformats.org/spreadsheetml/2006/main" count="156" uniqueCount="109">
  <si>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</si>
  <si>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</si>
  <si>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</si>
  <si>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</si>
  <si>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</si>
  <si>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</si>
  <si>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</si>
  <si>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</si>
  <si>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</si>
  <si>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</si>
  <si>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</si>
  <si>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</si>
  <si>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</si>
  <si>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</si>
  <si>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</si>
  <si>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</si>
  <si>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</si>
  <si>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</si>
  <si>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</si>
  <si>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</si>
  <si>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</si>
  <si>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</si>
  <si>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</si>
  <si>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</si>
  <si>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</si>
  <si>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999222299286660	</t>
  </si>
  <si>
    <t>Ctrip</t>
  </si>
  <si>
    <t>正常</t>
  </si>
  <si>
    <t>[曼谷]曼谷萨通JC凯文酒店(JC Kevin Sathorn Bangkok Hotel)(40721640)</t>
  </si>
  <si>
    <t>一卧室套房&lt;2人入住&gt;&lt;不退款&gt;</t>
  </si>
  <si>
    <t>USD</t>
  </si>
  <si>
    <t>Vitale/John</t>
  </si>
  <si>
    <t>CA5326230426USD</t>
  </si>
  <si>
    <t>未提现</t>
  </si>
  <si>
    <t>携程开票</t>
  </si>
  <si>
    <t xml:space="preserve">2969106	</t>
  </si>
  <si>
    <t xml:space="preserve">2833281	</t>
  </si>
  <si>
    <t xml:space="preserve">999223378236476	</t>
  </si>
  <si>
    <t>[清迈]清迈安纳塔拉度假酒店(Anantara Chiang Mai Resort)(44800312)</t>
  </si>
  <si>
    <t>豪华江景房&lt;2人入住&gt;&lt;不退款&gt;&lt;早餐&gt;</t>
  </si>
  <si>
    <t>Xiang/Dong,Zhou/Yan</t>
  </si>
  <si>
    <t xml:space="preserve">3176896	</t>
  </si>
  <si>
    <t xml:space="preserve">831645	</t>
  </si>
  <si>
    <t xml:space="preserve">999223599478253	</t>
  </si>
  <si>
    <t>[芭堤雅]阿尔泰拉公寓酒店 (明心公寓酒店）(Altera Hotel and Residence Formerly Known As at Mind Serviced Residence)(44793523)</t>
  </si>
  <si>
    <t>城景豪华房带简易厨房&lt;2人入住&gt;&lt;不退款&gt;</t>
  </si>
  <si>
    <t>BAE/SUNGJIN</t>
  </si>
  <si>
    <t xml:space="preserve">3217110	</t>
  </si>
  <si>
    <t xml:space="preserve">-1491106280	</t>
  </si>
  <si>
    <t>，</t>
  </si>
  <si>
    <t>USD 1676</t>
  </si>
  <si>
    <t>A230426095049911</t>
  </si>
  <si>
    <t>A230426095225911</t>
  </si>
  <si>
    <t>USD / HKD 当前参考汇率: 7.84975</t>
  </si>
  <si>
    <t>总计：1676 USD/
13156.18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</si>
  <si>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</si>
  <si>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</si>
  <si>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</si>
  <si>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</si>
  <si>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</si>
  <si>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</si>
  <si>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</si>
  <si>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</si>
  <si>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</si>
  <si>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</si>
  <si>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</si>
  <si>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</si>
  <si>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</si>
  <si>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</si>
  <si>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</si>
  <si>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</si>
  <si>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</si>
  <si>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</si>
  <si>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</si>
  <si>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2023-01-22</t>
  </si>
  <si>
    <t>2969106</t>
  </si>
  <si>
    <t>曼谷萨通JC凯文酒店</t>
  </si>
  <si>
    <t>Vitale John</t>
  </si>
  <si>
    <t>2023-04-17</t>
  </si>
  <si>
    <t>2023-04-23</t>
  </si>
  <si>
    <t>退房日周结</t>
  </si>
  <si>
    <t>2775.18</t>
  </si>
  <si>
    <t>408.00</t>
  </si>
  <si>
    <t>0</t>
  </si>
  <si>
    <t>0.00</t>
  </si>
  <si>
    <t>携程盛景国际直连</t>
  </si>
  <si>
    <t>01.010677</t>
  </si>
  <si>
    <t>2023-03-04 17:22:30</t>
  </si>
  <si>
    <t>否</t>
  </si>
  <si>
    <t>汇智国际旅游发展有限公司</t>
  </si>
  <si>
    <t>直采</t>
  </si>
  <si>
    <t>泰国</t>
  </si>
  <si>
    <t>2023-03-28</t>
  </si>
  <si>
    <t>3176896</t>
  </si>
  <si>
    <t>清迈安纳塔拉度假酒店</t>
  </si>
  <si>
    <t>Xiang Dong,Zhou Yan</t>
  </si>
  <si>
    <t>2023-04-19</t>
  </si>
  <si>
    <t>7728.22</t>
  </si>
  <si>
    <t>1120.00</t>
  </si>
  <si>
    <t>2023-03-28 12:42:20</t>
  </si>
  <si>
    <t>2023-04-11</t>
  </si>
  <si>
    <t>3217110</t>
  </si>
  <si>
    <t>阿尔泰拉公寓酒店</t>
  </si>
  <si>
    <t>BAE SUNGJIN</t>
  </si>
  <si>
    <t>2023-04-20</t>
  </si>
  <si>
    <t>1021.60</t>
  </si>
  <si>
    <t>148.00</t>
  </si>
  <si>
    <t>2023-04-11 19:41:39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</si>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</sst>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14</xdr:col>
      <xdr:colOff>342900</xdr:colOff>
      <xdr:row>38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9494520" cy="494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A1:Y4"/>
    </sheetView>
  </sheetViews>
  <sheetFormatPr defaultColWidth="9" defaultRowHeight="14.4" outlineLevelRow="3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45033</v>
      </c>
      <c r="G2" s="6">
        <v>45039</v>
      </c>
      <c r="H2" s="4">
        <v>1</v>
      </c>
      <c r="I2" s="4">
        <v>6</v>
      </c>
      <c r="J2" s="4">
        <v>6</v>
      </c>
      <c r="K2" s="4" t="s">
        <v>30</v>
      </c>
      <c r="L2" s="4">
        <v>408</v>
      </c>
      <c r="M2" s="4">
        <v>408</v>
      </c>
      <c r="N2" s="4" t="s">
        <v>31</v>
      </c>
      <c r="O2" s="4" t="s">
        <v>32</v>
      </c>
      <c r="P2" s="4" t="s">
        <v>33</v>
      </c>
      <c r="Q2" s="4">
        <v>0</v>
      </c>
      <c r="R2" s="8">
        <v>44948</v>
      </c>
      <c r="S2" s="6">
        <v>45042</v>
      </c>
      <c r="T2" s="4" t="s">
        <v>34</v>
      </c>
      <c r="U2" s="4">
        <v>408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45035</v>
      </c>
      <c r="G3" s="6">
        <v>45039</v>
      </c>
      <c r="H3" s="4">
        <v>1</v>
      </c>
      <c r="I3" s="4">
        <v>4</v>
      </c>
      <c r="J3" s="4">
        <v>4</v>
      </c>
      <c r="K3" s="4" t="s">
        <v>30</v>
      </c>
      <c r="L3" s="4">
        <v>1120</v>
      </c>
      <c r="M3" s="4">
        <v>1120</v>
      </c>
      <c r="N3" s="4" t="s">
        <v>40</v>
      </c>
      <c r="O3" s="4" t="s">
        <v>32</v>
      </c>
      <c r="P3" s="4" t="s">
        <v>33</v>
      </c>
      <c r="Q3" s="4">
        <v>0</v>
      </c>
      <c r="R3" s="8">
        <v>45013</v>
      </c>
      <c r="S3" s="6">
        <v>45042</v>
      </c>
      <c r="T3" s="4" t="s">
        <v>34</v>
      </c>
      <c r="U3" s="4">
        <v>1120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45036</v>
      </c>
      <c r="G4" s="6">
        <v>45039</v>
      </c>
      <c r="H4" s="4">
        <v>1</v>
      </c>
      <c r="I4" s="4">
        <v>3</v>
      </c>
      <c r="J4" s="4">
        <v>3</v>
      </c>
      <c r="K4" s="4" t="s">
        <v>30</v>
      </c>
      <c r="L4" s="4">
        <v>148</v>
      </c>
      <c r="M4" s="4">
        <v>148</v>
      </c>
      <c r="N4" s="4" t="s">
        <v>46</v>
      </c>
      <c r="O4" s="4" t="s">
        <v>32</v>
      </c>
      <c r="P4" s="4" t="s">
        <v>33</v>
      </c>
      <c r="Q4" s="4">
        <v>0</v>
      </c>
      <c r="R4" s="8">
        <v>45027</v>
      </c>
      <c r="S4" s="6">
        <v>45042</v>
      </c>
      <c r="T4" s="4" t="s">
        <v>34</v>
      </c>
      <c r="U4" s="4">
        <v>148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10" sqref="K10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49</v>
      </c>
    </row>
    <row r="2" spans="1:9">
      <c r="A2" s="5">
        <v>999222299286660</v>
      </c>
      <c r="B2" s="6">
        <v>45033</v>
      </c>
      <c r="C2" s="6">
        <v>45039</v>
      </c>
      <c r="D2" s="4">
        <v>408</v>
      </c>
      <c r="E2" t="str">
        <f>VLOOKUP(A2,HOP!A:L,12,0)</f>
        <v>408.00</v>
      </c>
      <c r="F2" t="str">
        <f>VLOOKUP(A2,HOP!A:C,3,0)</f>
        <v>2969106</v>
      </c>
      <c r="G2">
        <f>D2-E2</f>
        <v>0</v>
      </c>
      <c r="H2" t="str">
        <f>$H$1&amp;F2</f>
        <v>，2969106</v>
      </c>
      <c r="I2" t="str">
        <f>VLOOKUP(A2,HOP!A:U,21,0)</f>
        <v>直采</v>
      </c>
    </row>
    <row r="3" spans="1:9">
      <c r="A3" s="5">
        <v>999223378236476</v>
      </c>
      <c r="B3" s="6">
        <v>45035</v>
      </c>
      <c r="C3" s="6">
        <v>45039</v>
      </c>
      <c r="D3" s="4">
        <v>1120</v>
      </c>
      <c r="E3" t="str">
        <f>VLOOKUP(A3,HOP!A:L,12,0)</f>
        <v>1120.00</v>
      </c>
      <c r="F3" t="str">
        <f>VLOOKUP(A3,HOP!A:C,3,0)</f>
        <v>3176896</v>
      </c>
      <c r="G3">
        <f>D3-E3</f>
        <v>0</v>
      </c>
      <c r="H3" t="str">
        <f>$H$1&amp;F3</f>
        <v>，3176896</v>
      </c>
      <c r="I3" t="str">
        <f>VLOOKUP(A3,HOP!A:U,21,0)</f>
        <v>直采</v>
      </c>
    </row>
    <row r="4" spans="1:9">
      <c r="A4" s="5">
        <v>999223599478253</v>
      </c>
      <c r="B4" s="6">
        <v>45036</v>
      </c>
      <c r="C4" s="6">
        <v>45039</v>
      </c>
      <c r="D4" s="4">
        <v>148</v>
      </c>
      <c r="E4" t="str">
        <f>VLOOKUP(A4,HOP!A:L,12,0)</f>
        <v>148.00</v>
      </c>
      <c r="F4" t="str">
        <f>VLOOKUP(A4,HOP!A:C,3,0)</f>
        <v>3217110</v>
      </c>
      <c r="G4">
        <f>D4-E4</f>
        <v>0</v>
      </c>
      <c r="H4" t="str">
        <f>$H$1&amp;F4</f>
        <v>，3217110</v>
      </c>
      <c r="I4" t="str">
        <f>VLOOKUP(A4,HOP!A:U,21,0)</f>
        <v>直连</v>
      </c>
    </row>
    <row r="6" spans="4:4">
      <c r="D6">
        <f>SUM(D2:D5)</f>
        <v>1676</v>
      </c>
    </row>
    <row r="7" spans="4:4">
      <c r="D7" t="s">
        <v>50</v>
      </c>
    </row>
    <row r="8" spans="1:3">
      <c r="A8" t="s">
        <v>51</v>
      </c>
      <c r="B8">
        <v>1528</v>
      </c>
      <c r="C8">
        <v>11994.42</v>
      </c>
    </row>
    <row r="9" spans="1:3">
      <c r="A9" t="s">
        <v>52</v>
      </c>
      <c r="B9">
        <v>148</v>
      </c>
      <c r="C9">
        <v>1161.76</v>
      </c>
    </row>
    <row r="10" spans="1:3">
      <c r="A10" t="s">
        <v>53</v>
      </c>
      <c r="B10">
        <f>SUM(B8:B9)</f>
        <v>1676</v>
      </c>
      <c r="C10">
        <f>SUM(C8:C9)</f>
        <v>13156.18</v>
      </c>
    </row>
    <row r="11" spans="1:1">
      <c r="A11" s="7" t="s">
        <v>54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9" sqref="D9"/>
    </sheetView>
  </sheetViews>
  <sheetFormatPr defaultColWidth="9" defaultRowHeight="14.4" outlineLevelRow="3"/>
  <cols>
    <col min="1" max="1" width="12.8888888888889"/>
  </cols>
  <sheetData>
    <row r="1" spans="1:22">
      <c r="A1" s="1" t="s">
        <v>55</v>
      </c>
      <c r="B1" s="1" t="s">
        <v>56</v>
      </c>
      <c r="C1" s="1" t="s">
        <v>57</v>
      </c>
      <c r="D1" s="1" t="s">
        <v>58</v>
      </c>
      <c r="E1" s="1" t="s">
        <v>13</v>
      </c>
      <c r="F1" s="1" t="s">
        <v>5</v>
      </c>
      <c r="G1" s="1" t="s">
        <v>6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71</v>
      </c>
      <c r="U1" s="1" t="s">
        <v>72</v>
      </c>
      <c r="V1" s="1" t="s">
        <v>73</v>
      </c>
    </row>
    <row r="2" spans="1:22">
      <c r="A2" s="2">
        <v>999222299286660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78</v>
      </c>
      <c r="G2" s="3" t="s">
        <v>79</v>
      </c>
      <c r="H2" s="3" t="s">
        <v>80</v>
      </c>
      <c r="I2" s="3" t="s">
        <v>81</v>
      </c>
      <c r="J2" s="3" t="s">
        <v>30</v>
      </c>
      <c r="K2" s="3" t="s">
        <v>82</v>
      </c>
      <c r="L2" s="3" t="s">
        <v>82</v>
      </c>
      <c r="M2" s="3" t="s">
        <v>83</v>
      </c>
      <c r="N2" s="3" t="s">
        <v>83</v>
      </c>
      <c r="O2" s="3" t="s">
        <v>84</v>
      </c>
      <c r="P2" s="3" t="s">
        <v>85</v>
      </c>
      <c r="Q2" s="3" t="s">
        <v>86</v>
      </c>
      <c r="R2" s="3" t="s">
        <v>87</v>
      </c>
      <c r="S2" s="3" t="s">
        <v>88</v>
      </c>
      <c r="T2" s="3" t="s">
        <v>89</v>
      </c>
      <c r="U2" s="3" t="s">
        <v>90</v>
      </c>
      <c r="V2" s="3" t="s">
        <v>91</v>
      </c>
    </row>
    <row r="3" spans="1:22">
      <c r="A3" s="2">
        <v>999223378236476</v>
      </c>
      <c r="B3" s="3" t="s">
        <v>92</v>
      </c>
      <c r="C3" s="3" t="s">
        <v>93</v>
      </c>
      <c r="D3" s="3" t="s">
        <v>94</v>
      </c>
      <c r="E3" s="3" t="s">
        <v>95</v>
      </c>
      <c r="F3" s="3" t="s">
        <v>96</v>
      </c>
      <c r="G3" s="3" t="s">
        <v>79</v>
      </c>
      <c r="H3" s="3" t="s">
        <v>80</v>
      </c>
      <c r="I3" s="3" t="s">
        <v>97</v>
      </c>
      <c r="J3" s="3" t="s">
        <v>30</v>
      </c>
      <c r="K3" s="3" t="s">
        <v>98</v>
      </c>
      <c r="L3" s="3" t="s">
        <v>98</v>
      </c>
      <c r="M3" s="3" t="s">
        <v>83</v>
      </c>
      <c r="N3" s="3" t="s">
        <v>83</v>
      </c>
      <c r="O3" s="3" t="s">
        <v>84</v>
      </c>
      <c r="P3" s="3" t="s">
        <v>85</v>
      </c>
      <c r="Q3" s="3" t="s">
        <v>86</v>
      </c>
      <c r="R3" s="3" t="s">
        <v>99</v>
      </c>
      <c r="S3" s="3" t="s">
        <v>88</v>
      </c>
      <c r="T3" s="3" t="s">
        <v>89</v>
      </c>
      <c r="U3" s="3" t="s">
        <v>90</v>
      </c>
      <c r="V3" s="3" t="s">
        <v>91</v>
      </c>
    </row>
    <row r="4" spans="1:22">
      <c r="A4" s="2">
        <v>999223599478253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79</v>
      </c>
      <c r="H4" s="3" t="s">
        <v>80</v>
      </c>
      <c r="I4" s="3" t="s">
        <v>105</v>
      </c>
      <c r="J4" s="3" t="s">
        <v>30</v>
      </c>
      <c r="K4" s="3" t="s">
        <v>106</v>
      </c>
      <c r="L4" s="3" t="s">
        <v>106</v>
      </c>
      <c r="M4" s="3" t="s">
        <v>83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107</v>
      </c>
      <c r="S4" s="3" t="s">
        <v>88</v>
      </c>
      <c r="T4" s="3" t="s">
        <v>89</v>
      </c>
      <c r="U4" s="3" t="s">
        <v>108</v>
      </c>
      <c r="V4" s="3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2023-04-26T01:40:54Z</dcterms:created>
  <dcterms:modified xsi:type="dcterms:W3CDTF">2023-04-26T01:56:35Z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DD838626636549A68D4AD86DE9C8E68D_12</vt:lpwstr>
  </property>
</Properties>
</file>