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<sst xmlns="http://schemas.openxmlformats.org/spreadsheetml/2006/main" count="237" uniqueCount="125">
  <si>
    <t>去哪儿网酒店预付对账单</t>
  </si>
  <si>
    <t>供应商名称：</t>
  </si>
  <si>
    <t>汇趣住</t>
  </si>
  <si>
    <t>结算周期：</t>
  </si>
  <si>
    <t>2023-04-25至2023-04-26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</si>
  <si>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</si>
  <si>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</si>
  <si>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</si>
  <si>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</si>
  <si>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</si>
  <si>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</si>
  <si>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</si>
  <si>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</si>
  <si>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</si>
  <si>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</si>
  <si>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</si>
  <si>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</si>
  <si>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</si>
  <si>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</si>
  <si>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</si>
  <si>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¥908.00</t>
  </si>
  <si>
    <t>¥136.00</t>
  </si>
  <si>
    <t>¥772.00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</si>
  <si>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</si>
  <si>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</si>
  <si>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</si>
  <si>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</si>
  <si>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</si>
  <si>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</si>
  <si>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</si>
  <si>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</si>
  <si>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</si>
  <si>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</si>
  <si>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</si>
  <si>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</si>
  <si>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</si>
  <si>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</si>
  <si>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</si>
  <si>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</si>
  <si>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</si>
  <si>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</si>
  <si>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</si>
  <si>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</si>
  <si>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</si>
  <si>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</si>
  <si>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</si>
  <si>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</si>
  <si>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</si>
  <si>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</si>
  <si>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</si>
  <si>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</si>
  <si>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</si>
  <si>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</si>
  <si>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</si>
  <si>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</si>
  <si>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</si>
  <si>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</si>
  <si>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</si>
  <si>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</si>
  <si>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</si>
  <si>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</si>
  <si>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</si>
  <si>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</si>
  <si>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</si>
  <si>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</si>
  <si>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</si>
  <si>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</si>
  <si>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</si>
  <si>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</si>
  <si>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</si>
  <si>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103338453773</t>
  </si>
  <si>
    <t>酒店预付</t>
  </si>
  <si>
    <t>否</t>
  </si>
  <si>
    <t>普通</t>
  </si>
  <si>
    <t>381875538</t>
  </si>
  <si>
    <t>全季酒店(南京明故宫店)</t>
  </si>
  <si>
    <t>1639468</t>
  </si>
  <si>
    <t>聂梦洋</t>
  </si>
  <si>
    <t>2023-04-20</t>
  </si>
  <si>
    <t>2023-04-24</t>
  </si>
  <si>
    <t>2023-04-26</t>
  </si>
  <si>
    <t>家庭房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</si>
  <si>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</si>
  <si>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</si>
  <si>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</si>
  <si>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</si>
  <si>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</si>
  <si>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</si>
  <si>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</si>
  <si>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</si>
  <si>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</si>
  <si>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</si>
  <si>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</si>
  <si>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</si>
  <si>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A230427100224911</t>
  </si>
  <si>
    <r>
      <t>总计：</t>
    </r>
    <r>
      <rPr>
        <sz val="10"/>
        <rFont val="Arial"/>
        <charset val="134"/>
      </rPr>
      <t>772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</si>
  <si>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</si>
  <si>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</si>
  <si>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</si>
  <si>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</si>
  <si>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</si>
  <si>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</si>
  <si>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</si>
  <si>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</si>
  <si>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</si>
  <si>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</si>
  <si>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</si>
  <si>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</si>
  <si>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</si>
  <si>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</si>
  <si>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</si>
  <si>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</si>
  <si>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</si>
  <si>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</si>
  <si>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3261723</t>
  </si>
  <si>
    <t>--</t>
  </si>
  <si>
    <t>772.00</t>
  </si>
  <si>
    <t>RMB</t>
  </si>
  <si>
    <t>0</t>
  </si>
  <si>
    <t>0.00</t>
  </si>
  <si>
    <t>汇趣住国内直连</t>
  </si>
  <si>
    <t>01.011247</t>
  </si>
  <si>
    <t>2023-04-20 17:09:09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</si>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</sst>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1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6"/>
      <c r="F12" s="38"/>
      <c r="I12" s="38"/>
    </row>
    <row r="13" ht="15" customHeight="1" spans="1:9">
      <c r="A13" s="36" t="s">
        <v>31</v>
      </c>
      <c r="B13" s="37" t="s">
        <v>32</v>
      </c>
      <c r="C13" s="16"/>
      <c r="F13" s="38"/>
      <c r="I13" s="38"/>
    </row>
    <row r="14" ht="15" customHeight="1" spans="1:9">
      <c r="A14" s="36" t="s">
        <v>33</v>
      </c>
      <c r="B14" s="37" t="s">
        <v>34</v>
      </c>
      <c r="C14" s="16"/>
      <c r="F14" s="38"/>
      <c r="G14" s="16"/>
      <c r="H14" s="16"/>
      <c r="I14" s="38"/>
    </row>
    <row r="15" ht="15" customHeight="1" spans="1:9">
      <c r="A15" s="36" t="s">
        <v>35</v>
      </c>
      <c r="B15" s="37" t="s">
        <v>36</v>
      </c>
      <c r="C15" s="16"/>
      <c r="F15" s="38"/>
      <c r="I15" s="38"/>
    </row>
    <row r="16" ht="15" customHeight="1" spans="1:9">
      <c r="A16" s="36" t="s">
        <v>37</v>
      </c>
      <c r="B16" s="37" t="s">
        <v>38</v>
      </c>
      <c r="C16" s="16"/>
      <c r="F16" s="38"/>
      <c r="I16" s="38"/>
    </row>
    <row r="17" ht="15" customHeight="1" spans="1:6">
      <c r="A17" s="36" t="s">
        <v>39</v>
      </c>
      <c r="B17" s="37" t="s">
        <v>40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H12" sqref="$A1:$XFD1048576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3" t="s">
        <v>61</v>
      </c>
      <c r="Y1" s="3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2</v>
      </c>
      <c r="N2" s="6" t="s">
        <v>78</v>
      </c>
      <c r="O2" s="6" t="s">
        <v>79</v>
      </c>
      <c r="P2" s="6" t="s">
        <v>80</v>
      </c>
      <c r="Q2" s="6"/>
      <c r="R2" s="9" t="s">
        <v>20</v>
      </c>
      <c r="S2" s="10" t="s">
        <v>19</v>
      </c>
      <c r="T2" s="6"/>
      <c r="U2" s="9" t="s">
        <v>19</v>
      </c>
      <c r="V2" s="9" t="s">
        <v>20</v>
      </c>
      <c r="W2" s="10" t="s">
        <v>21</v>
      </c>
      <c r="X2" s="10" t="s">
        <v>19</v>
      </c>
      <c r="Y2" s="9" t="s">
        <v>19</v>
      </c>
      <c r="Z2" s="10" t="s">
        <v>19</v>
      </c>
      <c r="AA2" s="12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ht="12.75" customHeight="1" spans="1:32">
      <c r="A3" s="8" t="s">
        <v>83</v>
      </c>
      <c r="B3" s="8"/>
      <c r="C3" s="8" t="s">
        <v>84</v>
      </c>
      <c r="D3" s="8"/>
      <c r="E3" s="8"/>
      <c r="F3" s="8"/>
      <c r="G3" s="8" t="s">
        <v>84</v>
      </c>
      <c r="H3" s="8" t="s">
        <v>84</v>
      </c>
      <c r="I3" s="8" t="s">
        <v>84</v>
      </c>
      <c r="J3" s="8" t="s">
        <v>84</v>
      </c>
      <c r="K3" s="8" t="s">
        <v>84</v>
      </c>
      <c r="L3" s="8" t="s">
        <v>84</v>
      </c>
      <c r="M3" s="8" t="s">
        <v>84</v>
      </c>
      <c r="N3" s="8" t="s">
        <v>84</v>
      </c>
      <c r="O3" s="8" t="s">
        <v>84</v>
      </c>
      <c r="P3" s="8" t="s">
        <v>84</v>
      </c>
      <c r="Q3" s="8"/>
      <c r="R3" s="11" t="s">
        <v>20</v>
      </c>
      <c r="S3" s="11" t="s">
        <v>19</v>
      </c>
      <c r="T3" s="8" t="s">
        <v>84</v>
      </c>
      <c r="U3" s="11"/>
      <c r="V3" s="11" t="s">
        <v>20</v>
      </c>
      <c r="W3" s="11" t="s">
        <v>21</v>
      </c>
      <c r="X3" s="11"/>
      <c r="Y3" s="11"/>
      <c r="Z3" s="11"/>
      <c r="AA3" s="8"/>
      <c r="AB3" s="11"/>
      <c r="AC3" s="8"/>
      <c r="AD3" s="8" t="s">
        <v>84</v>
      </c>
      <c r="AE3" s="8"/>
      <c r="AF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85</v>
      </c>
      <c r="B1" s="3" t="s">
        <v>86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87</v>
      </c>
      <c r="H1" s="3" t="s">
        <v>88</v>
      </c>
      <c r="I1" s="3" t="s">
        <v>13</v>
      </c>
      <c r="J1" s="3" t="s">
        <v>17</v>
      </c>
      <c r="K1" s="3" t="s">
        <v>18</v>
      </c>
      <c r="L1" s="3" t="s">
        <v>89</v>
      </c>
      <c r="M1" s="3" t="s">
        <v>90</v>
      </c>
      <c r="N1" s="3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92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6" sqref="A6:B7"/>
    </sheetView>
  </sheetViews>
  <sheetFormatPr defaultColWidth="9.13888888888889" defaultRowHeight="13.2" outlineLevelRow="6"/>
  <cols>
    <col min="1" max="1" width="14.712962962963" customWidth="1"/>
    <col min="2" max="3" width="12.1388888888889" customWidth="1"/>
    <col min="4" max="4" width="13.287037037037" customWidth="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s="4" t="s">
        <v>93</v>
      </c>
    </row>
    <row r="2" ht="14.25" customHeight="1" spans="1:9">
      <c r="A2" s="5" t="s">
        <v>70</v>
      </c>
      <c r="B2" s="6" t="s">
        <v>79</v>
      </c>
      <c r="C2" s="6" t="s">
        <v>80</v>
      </c>
      <c r="D2" s="7">
        <v>772</v>
      </c>
      <c r="E2" t="str">
        <f>VLOOKUP(A2,HOP!A:L,12,0)</f>
        <v>772.00</v>
      </c>
      <c r="F2" t="str">
        <f>VLOOKUP(A2,HOP!A:C,3,0)</f>
        <v>3261723</v>
      </c>
      <c r="G2">
        <f>D2-E2</f>
        <v>0</v>
      </c>
      <c r="H2" t="str">
        <f>$H$1&amp;F2</f>
        <v>，3261723</v>
      </c>
      <c r="I2" t="str">
        <f>VLOOKUP(A2,HOP!A:U,21,0)</f>
        <v>直连</v>
      </c>
    </row>
    <row r="4" spans="4:4">
      <c r="D4">
        <f>SUM(D2:D3)</f>
        <v>772</v>
      </c>
    </row>
    <row r="6" spans="1:2">
      <c r="A6" t="s">
        <v>94</v>
      </c>
      <c r="B6">
        <v>772</v>
      </c>
    </row>
    <row r="7" spans="1:2">
      <c r="A7" s="4" t="s">
        <v>95</v>
      </c>
      <c r="B7">
        <f>SUM(B6:B6)</f>
        <v>772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G12" sqref="G12"/>
    </sheetView>
  </sheetViews>
  <sheetFormatPr defaultColWidth="8.88888888888889" defaultRowHeight="13.2" outlineLevelRow="1"/>
  <sheetData>
    <row r="1" spans="1:22">
      <c r="A1" s="1" t="s">
        <v>96</v>
      </c>
      <c r="B1" s="1" t="s">
        <v>97</v>
      </c>
      <c r="C1" s="1" t="s">
        <v>98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  <c r="O1" s="1" t="s">
        <v>106</v>
      </c>
      <c r="P1" s="1" t="s">
        <v>107</v>
      </c>
      <c r="Q1" s="1" t="s">
        <v>108</v>
      </c>
      <c r="R1" s="1" t="s">
        <v>109</v>
      </c>
      <c r="S1" s="1" t="s">
        <v>110</v>
      </c>
      <c r="T1" s="1" t="s">
        <v>111</v>
      </c>
      <c r="U1" s="1" t="s">
        <v>112</v>
      </c>
      <c r="V1" s="1" t="s">
        <v>113</v>
      </c>
    </row>
    <row r="2" spans="1:22">
      <c r="A2" s="2" t="s">
        <v>70</v>
      </c>
      <c r="B2" s="2" t="s">
        <v>78</v>
      </c>
      <c r="C2" s="2" t="s">
        <v>114</v>
      </c>
      <c r="D2" s="2" t="s">
        <v>75</v>
      </c>
      <c r="E2" s="2" t="s">
        <v>77</v>
      </c>
      <c r="F2" s="2" t="s">
        <v>79</v>
      </c>
      <c r="G2" s="2" t="s">
        <v>80</v>
      </c>
      <c r="H2" s="2" t="s">
        <v>115</v>
      </c>
      <c r="I2" s="2" t="s">
        <v>116</v>
      </c>
      <c r="J2" s="2" t="s">
        <v>117</v>
      </c>
      <c r="K2" s="2" t="s">
        <v>116</v>
      </c>
      <c r="L2" s="2" t="s">
        <v>116</v>
      </c>
      <c r="M2" s="2" t="s">
        <v>118</v>
      </c>
      <c r="N2" s="2" t="s">
        <v>118</v>
      </c>
      <c r="O2" s="2" t="s">
        <v>119</v>
      </c>
      <c r="P2" s="2" t="s">
        <v>120</v>
      </c>
      <c r="Q2" s="2" t="s">
        <v>121</v>
      </c>
      <c r="R2" s="2" t="s">
        <v>122</v>
      </c>
      <c r="S2" s="2" t="s">
        <v>72</v>
      </c>
      <c r="T2" s="2" t="s">
        <v>34</v>
      </c>
      <c r="U2" s="2" t="s">
        <v>123</v>
      </c>
      <c r="V2" s="2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2023-04-27T02:04:07Z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1B9AF90614FB4382B424BDC66EE5E963_12</vt:lpwstr>
  </property>
</Properties>
</file>