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对账!$1:$9</definedName>
  </definedNames>
  <calcPr calcId="144525"/>
</workbook>
</file>

<file path=xl/sharedStrings.xml><?xml version="1.0" encoding="utf-8"?>
<sst xmlns="http://schemas.openxmlformats.org/spreadsheetml/2006/main" count="158" uniqueCount="105">
  <si>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</si>
  <si>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</si>
  <si>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</si>
  <si>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</si>
  <si>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</si>
  <si>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</si>
  <si>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</si>
  <si>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</si>
  <si>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</si>
  <si>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</si>
  <si>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</si>
  <si>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</si>
  <si>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</si>
  <si>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</si>
  <si>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</si>
  <si>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</si>
  <si>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</si>
  <si>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</si>
  <si>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</si>
  <si>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</si>
  <si>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</si>
  <si>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</si>
  <si>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</si>
  <si>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</si>
  <si>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</si>
  <si>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999223233724638	</t>
  </si>
  <si>
    <t>Ctrip</t>
  </si>
  <si>
    <t>正常</t>
  </si>
  <si>
    <t>[香港]迪士尼探索家度假酒店(Disney Explorers Lodge)(105480003)</t>
  </si>
  <si>
    <t>标准客房&lt;至多8间&gt;&lt;2人入住&gt;</t>
  </si>
  <si>
    <t>CNY</t>
  </si>
  <si>
    <t>LUI/WAI MING</t>
  </si>
  <si>
    <t>CA13744230427CNY</t>
  </si>
  <si>
    <t>未提现</t>
  </si>
  <si>
    <t>携程开票</t>
  </si>
  <si>
    <t xml:space="preserve">3148892	</t>
  </si>
  <si>
    <t xml:space="preserve">H0318090731691R1HUA	</t>
  </si>
  <si>
    <t xml:space="preserve">999223521410600	</t>
  </si>
  <si>
    <t>[苏州]沛喜酒店（苏州人民路南门地铁站店）(83902371)</t>
  </si>
  <si>
    <t>轻享大床房&lt;至多8间&gt;&lt;2人入住&gt;</t>
  </si>
  <si>
    <t>雷家骏</t>
  </si>
  <si>
    <t xml:space="preserve">3204075	</t>
  </si>
  <si>
    <t xml:space="preserve">20230407-005	</t>
  </si>
  <si>
    <t xml:space="preserve">999223521707156	</t>
  </si>
  <si>
    <t>[广州]广州四季酒店(80243330)</t>
  </si>
  <si>
    <t>高级广州塔景大床房&lt;至多8间&gt;&lt;2人入住&gt;</t>
  </si>
  <si>
    <t>李双佳</t>
  </si>
  <si>
    <t xml:space="preserve">3204177	</t>
  </si>
  <si>
    <t xml:space="preserve">64569SE039859	</t>
  </si>
  <si>
    <t>取消</t>
  </si>
  <si>
    <t xml:space="preserve">999222989086550	</t>
  </si>
  <si>
    <t>未知</t>
  </si>
  <si>
    <t>[三亚]三亚湾红树林度假世界(皇后棕酒店)(80244062)</t>
  </si>
  <si>
    <t>城市景观大床房&lt;至多8间&gt;&lt;2人入住&gt;</t>
  </si>
  <si>
    <t>黄良任</t>
  </si>
  <si>
    <t xml:space="preserve">3082994	</t>
  </si>
  <si>
    <t xml:space="preserve">864188164	</t>
  </si>
  <si>
    <t>，</t>
  </si>
  <si>
    <t>999222989086550</t>
  </si>
  <si>
    <t>本期收回843元</t>
  </si>
  <si>
    <t>4470 CNY</t>
  </si>
  <si>
    <t>A230427094550481</t>
  </si>
  <si>
    <t>总计：4470元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</si>
  <si>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</si>
  <si>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</si>
  <si>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</si>
  <si>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</si>
  <si>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</si>
  <si>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</si>
  <si>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</si>
  <si>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</si>
  <si>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</si>
  <si>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</si>
  <si>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</si>
  <si>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</si>
  <si>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</si>
  <si>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</si>
  <si>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</si>
  <si>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</si>
  <si>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</si>
  <si>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</si>
  <si>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</si>
  <si>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2023-03-17</t>
  </si>
  <si>
    <t>3148892</t>
  </si>
  <si>
    <t>迪士尼探索家度假酒店</t>
  </si>
  <si>
    <t>LUI WAI MING</t>
  </si>
  <si>
    <t>2023-04-11</t>
  </si>
  <si>
    <t>2023-04-12</t>
  </si>
  <si>
    <t>退房日月结</t>
  </si>
  <si>
    <t>1657.00</t>
  </si>
  <si>
    <t>RMB</t>
  </si>
  <si>
    <t>0</t>
  </si>
  <si>
    <t>0.00</t>
  </si>
  <si>
    <t>携程汇登国内直连</t>
  </si>
  <si>
    <t>01.011264</t>
  </si>
  <si>
    <t>2023-03-17 22:58:23</t>
  </si>
  <si>
    <t>否</t>
  </si>
  <si>
    <t>广州汇登信息科技有限公司</t>
  </si>
  <si>
    <t>直连</t>
  </si>
  <si>
    <t>中国</t>
  </si>
  <si>
    <t>2023-04-06</t>
  </si>
  <si>
    <t>3204177</t>
  </si>
  <si>
    <t>广州四季酒店</t>
  </si>
  <si>
    <t>1970.00</t>
  </si>
  <si>
    <t>2023-04-06 22:00:19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</si>
</sst>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2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0" fontId="17" fillId="11" borderId="1" applyNumberFormat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  <xf numFmtId="0" fontId="3" fillId="0" borderId="0" xfId="0" applyNumberFormat="1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workbookViewId="0">
      <selection activeCell="A1" sqref="$A1:$XFD1048576"/>
    </sheetView>
  </sheetViews>
  <sheetFormatPr defaultColWidth="9" defaultRowHeight="13.5" outlineLevelRow="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45027</v>
      </c>
      <c r="G2" s="6">
        <v>45028</v>
      </c>
      <c r="H2" s="4">
        <v>1</v>
      </c>
      <c r="I2" s="4">
        <v>1</v>
      </c>
      <c r="J2" s="4">
        <v>1</v>
      </c>
      <c r="K2" s="4" t="s">
        <v>30</v>
      </c>
      <c r="L2" s="4">
        <v>1657</v>
      </c>
      <c r="M2" s="4">
        <v>1657</v>
      </c>
      <c r="N2" s="4" t="s">
        <v>31</v>
      </c>
      <c r="O2" s="4" t="s">
        <v>32</v>
      </c>
      <c r="P2" s="4" t="s">
        <v>33</v>
      </c>
      <c r="Q2" s="4">
        <v>0</v>
      </c>
      <c r="R2" s="7">
        <v>45002</v>
      </c>
      <c r="S2" s="6">
        <v>45043</v>
      </c>
      <c r="T2" s="4" t="s">
        <v>34</v>
      </c>
      <c r="U2" s="4">
        <v>1657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45027</v>
      </c>
      <c r="G3" s="6">
        <v>45028</v>
      </c>
      <c r="H3" s="4">
        <v>1</v>
      </c>
      <c r="I3" s="4">
        <v>1</v>
      </c>
      <c r="J3" s="4">
        <v>1</v>
      </c>
      <c r="K3" s="4" t="s">
        <v>30</v>
      </c>
      <c r="L3" s="4">
        <v>163</v>
      </c>
      <c r="M3" s="4">
        <v>163</v>
      </c>
      <c r="N3" s="4" t="s">
        <v>40</v>
      </c>
      <c r="O3" s="4" t="s">
        <v>32</v>
      </c>
      <c r="P3" s="4" t="s">
        <v>33</v>
      </c>
      <c r="Q3" s="4">
        <v>0</v>
      </c>
      <c r="R3" s="7">
        <v>45022</v>
      </c>
      <c r="S3" s="6">
        <v>45043</v>
      </c>
      <c r="T3" s="4" t="s">
        <v>34</v>
      </c>
      <c r="U3" s="4">
        <v>163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45027</v>
      </c>
      <c r="G4" s="6">
        <v>45028</v>
      </c>
      <c r="H4" s="4">
        <v>1</v>
      </c>
      <c r="I4" s="4">
        <v>1</v>
      </c>
      <c r="J4" s="4">
        <v>1</v>
      </c>
      <c r="K4" s="4" t="s">
        <v>30</v>
      </c>
      <c r="L4" s="4">
        <v>1970</v>
      </c>
      <c r="M4" s="4">
        <v>1970</v>
      </c>
      <c r="N4" s="4" t="s">
        <v>46</v>
      </c>
      <c r="O4" s="4" t="s">
        <v>32</v>
      </c>
      <c r="P4" s="4" t="s">
        <v>33</v>
      </c>
      <c r="Q4" s="4">
        <v>0</v>
      </c>
      <c r="R4" s="7">
        <v>45022</v>
      </c>
      <c r="S4" s="6">
        <v>45043</v>
      </c>
      <c r="T4" s="4" t="s">
        <v>34</v>
      </c>
      <c r="U4" s="4">
        <v>1970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37</v>
      </c>
      <c r="B5" s="4" t="s">
        <v>26</v>
      </c>
      <c r="C5" s="4" t="s">
        <v>49</v>
      </c>
      <c r="D5" s="4" t="s">
        <v>38</v>
      </c>
      <c r="E5" s="4" t="s">
        <v>39</v>
      </c>
      <c r="F5" s="6">
        <v>45027</v>
      </c>
      <c r="G5" s="6">
        <v>45028</v>
      </c>
      <c r="H5" s="4">
        <v>1</v>
      </c>
      <c r="I5" s="4">
        <v>1</v>
      </c>
      <c r="J5" s="4">
        <v>1</v>
      </c>
      <c r="K5" s="4" t="s">
        <v>30</v>
      </c>
      <c r="L5" s="4">
        <v>-163</v>
      </c>
      <c r="M5" s="4">
        <v>-163</v>
      </c>
      <c r="N5" s="4" t="s">
        <v>40</v>
      </c>
      <c r="O5" s="4" t="s">
        <v>32</v>
      </c>
      <c r="P5" s="4" t="s">
        <v>33</v>
      </c>
      <c r="Q5" s="4">
        <v>0</v>
      </c>
      <c r="R5" s="7">
        <v>45022</v>
      </c>
      <c r="S5" s="6">
        <v>45043</v>
      </c>
      <c r="T5" s="4" t="s">
        <v>34</v>
      </c>
      <c r="U5" s="4">
        <v>-163</v>
      </c>
      <c r="V5" s="4">
        <v>0</v>
      </c>
      <c r="W5" s="4">
        <v>0</v>
      </c>
      <c r="X5" s="4" t="s">
        <v>41</v>
      </c>
      <c r="Y5" s="4" t="s">
        <v>42</v>
      </c>
    </row>
    <row r="6" s="4" customFormat="1" spans="1:25">
      <c r="A6" s="4" t="s">
        <v>50</v>
      </c>
      <c r="B6" s="4" t="s">
        <v>26</v>
      </c>
      <c r="C6" s="4" t="s">
        <v>51</v>
      </c>
      <c r="D6" s="4" t="s">
        <v>52</v>
      </c>
      <c r="E6" s="4" t="s">
        <v>53</v>
      </c>
      <c r="F6" s="6">
        <v>44987</v>
      </c>
      <c r="G6" s="6">
        <v>44988</v>
      </c>
      <c r="H6" s="4">
        <v>1</v>
      </c>
      <c r="I6" s="4">
        <v>1</v>
      </c>
      <c r="J6" s="4">
        <v>1</v>
      </c>
      <c r="K6" s="4" t="s">
        <v>30</v>
      </c>
      <c r="L6" s="4">
        <v>843</v>
      </c>
      <c r="M6" s="4">
        <v>843</v>
      </c>
      <c r="N6" s="4" t="s">
        <v>54</v>
      </c>
      <c r="O6" s="4" t="s">
        <v>32</v>
      </c>
      <c r="P6" s="4" t="s">
        <v>33</v>
      </c>
      <c r="Q6" s="4">
        <v>0</v>
      </c>
      <c r="R6" s="7">
        <v>44987.8668402778</v>
      </c>
      <c r="S6" s="6">
        <v>45043</v>
      </c>
      <c r="T6" s="4"/>
      <c r="U6" s="4">
        <v>0</v>
      </c>
      <c r="V6" s="4">
        <v>0</v>
      </c>
      <c r="W6" s="4">
        <v>0</v>
      </c>
      <c r="X6" s="4" t="s">
        <v>55</v>
      </c>
      <c r="Y6" s="4" t="s">
        <v>56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14"/>
  <sheetViews>
    <sheetView tabSelected="1" workbookViewId="0">
      <selection activeCell="A13" sqref="A13:A14"/>
    </sheetView>
  </sheetViews>
  <sheetFormatPr defaultColWidth="9" defaultRowHeight="13.5"/>
  <cols>
    <col min="1" max="1" width="12.625" style="4"/>
    <col min="2" max="3" width="10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57</v>
      </c>
    </row>
    <row r="2" s="4" customFormat="1" spans="1:9">
      <c r="A2" s="5">
        <v>999223233724638</v>
      </c>
      <c r="B2" s="6">
        <v>45027</v>
      </c>
      <c r="C2" s="6">
        <v>45028</v>
      </c>
      <c r="D2" s="4">
        <v>1657</v>
      </c>
      <c r="E2" s="4" t="str">
        <f>VLOOKUP(A2,HOP!A:L,12,0)</f>
        <v>1657.00</v>
      </c>
      <c r="F2" s="4" t="str">
        <f>VLOOKUP(A2,HOP!A:C,3,0)</f>
        <v>3148892</v>
      </c>
      <c r="G2" s="4">
        <f>D2-E2</f>
        <v>0</v>
      </c>
      <c r="H2" s="4" t="str">
        <f>$H$1&amp;F2</f>
        <v>，3148892</v>
      </c>
      <c r="I2" s="4" t="str">
        <f>VLOOKUP(A2,HOP!A:U,21,0)</f>
        <v>直连</v>
      </c>
    </row>
    <row r="3" s="4" customFormat="1" hidden="1" spans="1:9">
      <c r="A3" s="5">
        <v>999223521410600</v>
      </c>
      <c r="B3" s="6">
        <v>45027</v>
      </c>
      <c r="C3" s="6">
        <v>45028</v>
      </c>
      <c r="D3" s="4">
        <v>0</v>
      </c>
      <c r="E3" s="4" t="e">
        <f>VLOOKUP(A3,HOP!A:L,12,0)</f>
        <v>#N/A</v>
      </c>
      <c r="F3" s="4" t="e">
        <f>VLOOKUP(A3,HOP!A:C,3,0)</f>
        <v>#N/A</v>
      </c>
      <c r="G3" s="4" t="e">
        <f>D3-E3</f>
        <v>#N/A</v>
      </c>
      <c r="H3" s="4" t="e">
        <f>$H$1&amp;F3</f>
        <v>#N/A</v>
      </c>
      <c r="I3" s="4" t="e">
        <f>VLOOKUP(A3,HOP!A:U,21,0)</f>
        <v>#N/A</v>
      </c>
    </row>
    <row r="4" s="4" customFormat="1" spans="1:9">
      <c r="A4" s="5">
        <v>999223521707156</v>
      </c>
      <c r="B4" s="6">
        <v>45027</v>
      </c>
      <c r="C4" s="6">
        <v>45028</v>
      </c>
      <c r="D4" s="4">
        <v>1970</v>
      </c>
      <c r="E4" s="4" t="str">
        <f>VLOOKUP(A4,HOP!A:L,12,0)</f>
        <v>1970.00</v>
      </c>
      <c r="F4" s="4" t="str">
        <f>VLOOKUP(A4,HOP!A:C,3,0)</f>
        <v>3204177</v>
      </c>
      <c r="G4" s="4">
        <f>D4-E4</f>
        <v>0</v>
      </c>
      <c r="H4" s="4" t="str">
        <f>$H$1&amp;F4</f>
        <v>，3204177</v>
      </c>
      <c r="I4" s="4" t="str">
        <f>VLOOKUP(A4,HOP!A:U,21,0)</f>
        <v>直连</v>
      </c>
    </row>
    <row r="5" s="4" customFormat="1" spans="1:10">
      <c r="A5" s="8" t="s">
        <v>58</v>
      </c>
      <c r="B5" s="6">
        <v>44987</v>
      </c>
      <c r="C5" s="6">
        <v>44988</v>
      </c>
      <c r="D5" s="4">
        <v>843</v>
      </c>
      <c r="E5" s="4" t="e">
        <f>VLOOKUP(A5,HOP!A:L,12,0)</f>
        <v>#N/A</v>
      </c>
      <c r="F5" s="4">
        <v>3082994</v>
      </c>
      <c r="G5" s="4" t="e">
        <f>D5-E5</f>
        <v>#N/A</v>
      </c>
      <c r="H5" s="4" t="str">
        <f>$H$1&amp;F5</f>
        <v>，3082994</v>
      </c>
      <c r="I5" s="4" t="e">
        <f>VLOOKUP(A5,HOP!A:U,21,0)</f>
        <v>#N/A</v>
      </c>
      <c r="J5" s="4" t="s">
        <v>59</v>
      </c>
    </row>
    <row r="7" spans="4:4">
      <c r="D7" s="4">
        <f>SUM(D2:D6)</f>
        <v>4470</v>
      </c>
    </row>
    <row r="9" spans="4:4">
      <c r="D9" s="4" t="s">
        <v>60</v>
      </c>
    </row>
    <row r="13" spans="1:1">
      <c r="A13" s="4" t="s">
        <v>61</v>
      </c>
    </row>
    <row r="14" spans="1:1">
      <c r="A14" s="4" t="s">
        <v>62</v>
      </c>
    </row>
  </sheetData>
  <autoFilter ref="A1:XFD9">
    <filterColumn colId="3">
      <filters blank="1">
        <filter val="1970"/>
        <filter val="4470"/>
        <filter val="843"/>
        <filter val="1657"/>
        <filter val="4470 CNY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A2" sqref="A2:A1048576"/>
    </sheetView>
  </sheetViews>
  <sheetFormatPr defaultColWidth="8" defaultRowHeight="12.75" outlineLevelRow="2"/>
  <cols>
    <col min="1" max="1" width="11.125" style="1"/>
    <col min="2" max="16383" width="8" style="1"/>
  </cols>
  <sheetData>
    <row r="1" s="1" customFormat="1" spans="1:22">
      <c r="A1" s="2" t="s">
        <v>63</v>
      </c>
      <c r="B1" s="2" t="s">
        <v>64</v>
      </c>
      <c r="C1" s="2" t="s">
        <v>65</v>
      </c>
      <c r="D1" s="2" t="s">
        <v>66</v>
      </c>
      <c r="E1" s="2" t="s">
        <v>13</v>
      </c>
      <c r="F1" s="2" t="s">
        <v>5</v>
      </c>
      <c r="G1" s="2" t="s">
        <v>6</v>
      </c>
      <c r="H1" s="2" t="s">
        <v>67</v>
      </c>
      <c r="I1" s="2" t="s">
        <v>68</v>
      </c>
      <c r="J1" s="2" t="s">
        <v>69</v>
      </c>
      <c r="K1" s="2" t="s">
        <v>70</v>
      </c>
      <c r="L1" s="2" t="s">
        <v>71</v>
      </c>
      <c r="M1" s="2" t="s">
        <v>72</v>
      </c>
      <c r="N1" s="2" t="s">
        <v>73</v>
      </c>
      <c r="O1" s="2" t="s">
        <v>74</v>
      </c>
      <c r="P1" s="2" t="s">
        <v>75</v>
      </c>
      <c r="Q1" s="2" t="s">
        <v>76</v>
      </c>
      <c r="R1" s="2" t="s">
        <v>77</v>
      </c>
      <c r="S1" s="2" t="s">
        <v>78</v>
      </c>
      <c r="T1" s="2" t="s">
        <v>79</v>
      </c>
      <c r="U1" s="2" t="s">
        <v>80</v>
      </c>
      <c r="V1" s="2" t="s">
        <v>81</v>
      </c>
    </row>
    <row r="2" s="1" customFormat="1" spans="1:22">
      <c r="A2" s="3">
        <v>999223233724638</v>
      </c>
      <c r="B2" s="1" t="s">
        <v>82</v>
      </c>
      <c r="C2" s="1" t="s">
        <v>83</v>
      </c>
      <c r="D2" s="1" t="s">
        <v>84</v>
      </c>
      <c r="E2" s="1" t="s">
        <v>85</v>
      </c>
      <c r="F2" s="1" t="s">
        <v>86</v>
      </c>
      <c r="G2" s="1" t="s">
        <v>87</v>
      </c>
      <c r="H2" s="1" t="s">
        <v>88</v>
      </c>
      <c r="I2" s="1" t="s">
        <v>89</v>
      </c>
      <c r="J2" s="1" t="s">
        <v>90</v>
      </c>
      <c r="K2" s="1" t="s">
        <v>89</v>
      </c>
      <c r="L2" s="1" t="s">
        <v>89</v>
      </c>
      <c r="M2" s="1" t="s">
        <v>91</v>
      </c>
      <c r="N2" s="1" t="s">
        <v>91</v>
      </c>
      <c r="O2" s="1" t="s">
        <v>92</v>
      </c>
      <c r="P2" s="1" t="s">
        <v>93</v>
      </c>
      <c r="Q2" s="1" t="s">
        <v>94</v>
      </c>
      <c r="R2" s="1" t="s">
        <v>95</v>
      </c>
      <c r="S2" s="1" t="s">
        <v>96</v>
      </c>
      <c r="T2" s="1" t="s">
        <v>97</v>
      </c>
      <c r="U2" s="1" t="s">
        <v>98</v>
      </c>
      <c r="V2" s="1" t="s">
        <v>99</v>
      </c>
    </row>
    <row r="3" s="1" customFormat="1" spans="1:22">
      <c r="A3" s="3">
        <v>999223521707156</v>
      </c>
      <c r="B3" s="1" t="s">
        <v>100</v>
      </c>
      <c r="C3" s="1" t="s">
        <v>101</v>
      </c>
      <c r="D3" s="1" t="s">
        <v>102</v>
      </c>
      <c r="E3" s="1" t="s">
        <v>46</v>
      </c>
      <c r="F3" s="1" t="s">
        <v>86</v>
      </c>
      <c r="G3" s="1" t="s">
        <v>87</v>
      </c>
      <c r="H3" s="1" t="s">
        <v>88</v>
      </c>
      <c r="I3" s="1" t="s">
        <v>103</v>
      </c>
      <c r="J3" s="1" t="s">
        <v>90</v>
      </c>
      <c r="K3" s="1" t="s">
        <v>103</v>
      </c>
      <c r="L3" s="1" t="s">
        <v>103</v>
      </c>
      <c r="M3" s="1" t="s">
        <v>91</v>
      </c>
      <c r="N3" s="1" t="s">
        <v>91</v>
      </c>
      <c r="O3" s="1" t="s">
        <v>92</v>
      </c>
      <c r="P3" s="1" t="s">
        <v>93</v>
      </c>
      <c r="Q3" s="1" t="s">
        <v>94</v>
      </c>
      <c r="R3" s="1" t="s">
        <v>104</v>
      </c>
      <c r="S3" s="1" t="s">
        <v>96</v>
      </c>
      <c r="T3" s="1" t="s">
        <v>97</v>
      </c>
      <c r="U3" s="1" t="s">
        <v>98</v>
      </c>
      <c r="V3" s="1" t="s">
        <v>99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2023-04-27T01:21:24Z</dcterms:created>
  <dcterms:modified xsi:type="dcterms:W3CDTF">2023-04-27T01:47:09Z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6993A9A4AEDA442F8F7DC2630350D7ED_12</vt:lpwstr>
  </property>
  <property fmtid="{D5CDD505-2E9C-101B-9397-08002B2CF9AE}" pid="3" name="KSOProductBuildVer">
    <vt:lpwstr>2052-11.1.0.14036</vt:lpwstr>
  </property>
</Properties>
</file>