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<sst xmlns="http://schemas.openxmlformats.org/spreadsheetml/2006/main" count="154" uniqueCount="100">
  <si>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</si>
  <si>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</si>
  <si>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</si>
  <si>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</si>
  <si>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</si>
  <si>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</si>
  <si>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</si>
  <si>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</si>
  <si>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</si>
  <si>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</si>
  <si>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</si>
  <si>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</si>
  <si>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</si>
  <si>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</si>
  <si>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</si>
  <si>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</si>
  <si>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</si>
  <si>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</si>
  <si>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</si>
  <si>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</si>
  <si>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</si>
  <si>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</si>
  <si>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</si>
  <si>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</si>
  <si>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</si>
  <si>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999223581703602	</t>
  </si>
  <si>
    <t>Ctrip</t>
  </si>
  <si>
    <t>正常</t>
  </si>
  <si>
    <t>[北京]北京国宾酒店(76478814)</t>
  </si>
  <si>
    <t>高级双床房&lt;2人入住&gt;</t>
  </si>
  <si>
    <t>CNY</t>
  </si>
  <si>
    <t>刘风波</t>
  </si>
  <si>
    <t>CA13744230505CNY</t>
  </si>
  <si>
    <t>未提现</t>
  </si>
  <si>
    <t>携程开票</t>
  </si>
  <si>
    <t xml:space="preserve">3214227	</t>
  </si>
  <si>
    <t xml:space="preserve">	</t>
  </si>
  <si>
    <t xml:space="preserve">999223603531161	</t>
  </si>
  <si>
    <t>[成都]德馨客栈(成都骡马市地铁站店)(76295682)</t>
  </si>
  <si>
    <t>经济标间&lt;至多8间&gt;&lt;2人入住&gt;</t>
  </si>
  <si>
    <t>杨芬</t>
  </si>
  <si>
    <t xml:space="preserve">3218297	</t>
  </si>
  <si>
    <t xml:space="preserve">1234	</t>
  </si>
  <si>
    <t xml:space="preserve">999223626330029	</t>
  </si>
  <si>
    <t>[广州]广东迎宾馆(68606999)</t>
  </si>
  <si>
    <t>园景双床房(白云楼)&lt;至多8间&gt;&lt;2人入住&gt;&lt;早餐&gt;</t>
  </si>
  <si>
    <t>钟邵生</t>
  </si>
  <si>
    <t xml:space="preserve">3221587	</t>
  </si>
  <si>
    <t xml:space="preserve">(WSG)846870;	</t>
  </si>
  <si>
    <t>，</t>
  </si>
  <si>
    <t>2013 CNY</t>
  </si>
  <si>
    <t>A230505101112481</t>
  </si>
  <si>
    <t>总计：2013元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</si>
  <si>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</si>
  <si>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</si>
  <si>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</si>
  <si>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</si>
  <si>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</si>
  <si>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</si>
  <si>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</si>
  <si>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</si>
  <si>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</si>
  <si>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</si>
  <si>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</si>
  <si>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</si>
  <si>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</si>
  <si>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</si>
  <si>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</si>
  <si>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</si>
  <si>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</si>
  <si>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</si>
  <si>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</si>
  <si>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2023-04-13</t>
  </si>
  <si>
    <t>3221587</t>
  </si>
  <si>
    <t>广东迎宾馆</t>
  </si>
  <si>
    <t>2023-04-19</t>
  </si>
  <si>
    <t>2023-04-20</t>
  </si>
  <si>
    <t>退房日月结</t>
  </si>
  <si>
    <t>797.00</t>
  </si>
  <si>
    <t>RMB</t>
  </si>
  <si>
    <t>0</t>
  </si>
  <si>
    <t>0.00</t>
  </si>
  <si>
    <t>携程汇登国内直连</t>
  </si>
  <si>
    <t>01.011264</t>
  </si>
  <si>
    <t>2023-04-13 10:15:13</t>
  </si>
  <si>
    <t>否</t>
  </si>
  <si>
    <t>广州汇登信息科技有限公司</t>
  </si>
  <si>
    <t>直连</t>
  </si>
  <si>
    <t>中国</t>
  </si>
  <si>
    <t>2023-04-12</t>
  </si>
  <si>
    <t>3218297</t>
  </si>
  <si>
    <t>德馨客栈(成都骡马市地铁站店)</t>
  </si>
  <si>
    <t>2023-04-14</t>
  </si>
  <si>
    <t>540.00</t>
  </si>
  <si>
    <t>2023-04-12 06:13:06</t>
  </si>
  <si>
    <t>2023-04-10</t>
  </si>
  <si>
    <t>3214227</t>
  </si>
  <si>
    <t>北京国宾酒店</t>
  </si>
  <si>
    <t>676.00</t>
  </si>
  <si>
    <t>2023-04-10 18:33:38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</si>
</sst>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45035</v>
      </c>
      <c r="G2" s="6">
        <v>45036</v>
      </c>
      <c r="H2" s="4">
        <v>1</v>
      </c>
      <c r="I2" s="4">
        <v>1</v>
      </c>
      <c r="J2" s="4">
        <v>1</v>
      </c>
      <c r="K2" s="4" t="s">
        <v>30</v>
      </c>
      <c r="L2" s="4">
        <v>676</v>
      </c>
      <c r="M2" s="4">
        <v>676</v>
      </c>
      <c r="N2" s="4" t="s">
        <v>31</v>
      </c>
      <c r="O2" s="4" t="s">
        <v>32</v>
      </c>
      <c r="P2" s="4" t="s">
        <v>33</v>
      </c>
      <c r="Q2" s="4">
        <v>0</v>
      </c>
      <c r="R2" s="7">
        <v>45026</v>
      </c>
      <c r="S2" s="6">
        <v>45051</v>
      </c>
      <c r="T2" s="4" t="s">
        <v>34</v>
      </c>
      <c r="U2" s="4">
        <v>676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45030</v>
      </c>
      <c r="G3" s="6">
        <v>45036</v>
      </c>
      <c r="H3" s="4">
        <v>1</v>
      </c>
      <c r="I3" s="4">
        <v>6</v>
      </c>
      <c r="J3" s="4">
        <v>6</v>
      </c>
      <c r="K3" s="4" t="s">
        <v>30</v>
      </c>
      <c r="L3" s="4">
        <v>540</v>
      </c>
      <c r="M3" s="4">
        <v>540</v>
      </c>
      <c r="N3" s="4" t="s">
        <v>40</v>
      </c>
      <c r="O3" s="4" t="s">
        <v>32</v>
      </c>
      <c r="P3" s="4" t="s">
        <v>33</v>
      </c>
      <c r="Q3" s="4">
        <v>0</v>
      </c>
      <c r="R3" s="7">
        <v>45028</v>
      </c>
      <c r="S3" s="6">
        <v>45051</v>
      </c>
      <c r="T3" s="4" t="s">
        <v>34</v>
      </c>
      <c r="U3" s="4">
        <v>540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45035</v>
      </c>
      <c r="G4" s="6">
        <v>45036</v>
      </c>
      <c r="H4" s="4">
        <v>1</v>
      </c>
      <c r="I4" s="4">
        <v>1</v>
      </c>
      <c r="J4" s="4">
        <v>1</v>
      </c>
      <c r="K4" s="4" t="s">
        <v>30</v>
      </c>
      <c r="L4" s="4">
        <v>797</v>
      </c>
      <c r="M4" s="4">
        <v>797</v>
      </c>
      <c r="N4" s="4" t="s">
        <v>46</v>
      </c>
      <c r="O4" s="4" t="s">
        <v>32</v>
      </c>
      <c r="P4" s="4" t="s">
        <v>33</v>
      </c>
      <c r="Q4" s="4">
        <v>0</v>
      </c>
      <c r="R4" s="7">
        <v>45029</v>
      </c>
      <c r="S4" s="6">
        <v>45051</v>
      </c>
      <c r="T4" s="4" t="s">
        <v>34</v>
      </c>
      <c r="U4" s="4">
        <v>797</v>
      </c>
      <c r="V4" s="4">
        <v>0</v>
      </c>
      <c r="W4" s="4">
        <v>0</v>
      </c>
      <c r="X4" s="4" t="s">
        <v>47</v>
      </c>
      <c r="Y4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999223581703602</v>
      </c>
      <c r="B2" s="6">
        <v>45035</v>
      </c>
      <c r="C2" s="6">
        <v>45036</v>
      </c>
      <c r="D2" s="4">
        <v>676</v>
      </c>
      <c r="E2" s="4" t="str">
        <f>VLOOKUP(A2,HOP!A:L,12,0)</f>
        <v>676.00</v>
      </c>
      <c r="F2" s="4" t="str">
        <f>VLOOKUP(A2,HOP!A:C,3,0)</f>
        <v>3214227</v>
      </c>
      <c r="G2" s="4">
        <f>D2-E2</f>
        <v>0</v>
      </c>
      <c r="H2" s="4" t="str">
        <f>$H$1&amp;F2</f>
        <v>，3214227</v>
      </c>
      <c r="I2" s="4" t="str">
        <f>VLOOKUP(A2,HOP!A:U,21,0)</f>
        <v>直连</v>
      </c>
    </row>
    <row r="3" s="4" customFormat="1" spans="1:9">
      <c r="A3" s="5">
        <v>999223603531161</v>
      </c>
      <c r="B3" s="6">
        <v>45030</v>
      </c>
      <c r="C3" s="6">
        <v>45036</v>
      </c>
      <c r="D3" s="4">
        <v>540</v>
      </c>
      <c r="E3" s="4" t="str">
        <f>VLOOKUP(A3,HOP!A:L,12,0)</f>
        <v>540.00</v>
      </c>
      <c r="F3" s="4" t="str">
        <f>VLOOKUP(A3,HOP!A:C,3,0)</f>
        <v>3218297</v>
      </c>
      <c r="G3" s="4">
        <f>D3-E3</f>
        <v>0</v>
      </c>
      <c r="H3" s="4" t="str">
        <f>$H$1&amp;F3</f>
        <v>，3218297</v>
      </c>
      <c r="I3" s="4" t="str">
        <f>VLOOKUP(A3,HOP!A:U,21,0)</f>
        <v>直连</v>
      </c>
    </row>
    <row r="4" s="4" customFormat="1" spans="1:9">
      <c r="A4" s="5">
        <v>999223626330029</v>
      </c>
      <c r="B4" s="6">
        <v>45035</v>
      </c>
      <c r="C4" s="6">
        <v>45036</v>
      </c>
      <c r="D4" s="4">
        <v>797</v>
      </c>
      <c r="E4" s="4" t="str">
        <f>VLOOKUP(A4,HOP!A:L,12,0)</f>
        <v>797.00</v>
      </c>
      <c r="F4" s="4" t="str">
        <f>VLOOKUP(A4,HOP!A:C,3,0)</f>
        <v>3221587</v>
      </c>
      <c r="G4" s="4">
        <f>D4-E4</f>
        <v>0</v>
      </c>
      <c r="H4" s="4" t="str">
        <f>$H$1&amp;F4</f>
        <v>，3221587</v>
      </c>
      <c r="I4" s="4" t="str">
        <f>VLOOKUP(A4,HOP!A:U,21,0)</f>
        <v>直连</v>
      </c>
    </row>
    <row r="6" spans="4:4">
      <c r="D6" s="4">
        <f>SUM(D2:D5)</f>
        <v>2013</v>
      </c>
    </row>
    <row r="8" spans="4:4">
      <c r="D8" s="4" t="s">
        <v>50</v>
      </c>
    </row>
    <row r="12" spans="1:1">
      <c r="A12" s="4" t="s">
        <v>51</v>
      </c>
    </row>
    <row r="13" spans="1:1">
      <c r="A13" s="4" t="s">
        <v>52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53</v>
      </c>
      <c r="B1" s="2" t="s">
        <v>54</v>
      </c>
      <c r="C1" s="2" t="s">
        <v>55</v>
      </c>
      <c r="D1" s="2" t="s">
        <v>56</v>
      </c>
      <c r="E1" s="2" t="s">
        <v>13</v>
      </c>
      <c r="F1" s="2" t="s">
        <v>5</v>
      </c>
      <c r="G1" s="2" t="s">
        <v>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  <c r="U1" s="2" t="s">
        <v>70</v>
      </c>
      <c r="V1" s="2" t="s">
        <v>71</v>
      </c>
    </row>
    <row r="2" s="1" customFormat="1" spans="1:22">
      <c r="A2" s="3">
        <v>999223626330029</v>
      </c>
      <c r="B2" s="1" t="s">
        <v>72</v>
      </c>
      <c r="C2" s="1" t="s">
        <v>73</v>
      </c>
      <c r="D2" s="1" t="s">
        <v>74</v>
      </c>
      <c r="E2" s="1" t="s">
        <v>46</v>
      </c>
      <c r="F2" s="1" t="s">
        <v>75</v>
      </c>
      <c r="G2" s="1" t="s">
        <v>76</v>
      </c>
      <c r="H2" s="1" t="s">
        <v>77</v>
      </c>
      <c r="I2" s="1" t="s">
        <v>78</v>
      </c>
      <c r="J2" s="1" t="s">
        <v>79</v>
      </c>
      <c r="K2" s="1" t="s">
        <v>78</v>
      </c>
      <c r="L2" s="1" t="s">
        <v>78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  <c r="V2" s="1" t="s">
        <v>88</v>
      </c>
    </row>
    <row r="3" s="1" customFormat="1" spans="1:22">
      <c r="A3" s="3">
        <v>999223603531161</v>
      </c>
      <c r="B3" s="1" t="s">
        <v>89</v>
      </c>
      <c r="C3" s="1" t="s">
        <v>90</v>
      </c>
      <c r="D3" s="1" t="s">
        <v>91</v>
      </c>
      <c r="E3" s="1" t="s">
        <v>40</v>
      </c>
      <c r="F3" s="1" t="s">
        <v>92</v>
      </c>
      <c r="G3" s="1" t="s">
        <v>76</v>
      </c>
      <c r="H3" s="1" t="s">
        <v>77</v>
      </c>
      <c r="I3" s="1" t="s">
        <v>93</v>
      </c>
      <c r="J3" s="1" t="s">
        <v>79</v>
      </c>
      <c r="K3" s="1" t="s">
        <v>93</v>
      </c>
      <c r="L3" s="1" t="s">
        <v>93</v>
      </c>
      <c r="M3" s="1" t="s">
        <v>80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94</v>
      </c>
      <c r="S3" s="1" t="s">
        <v>85</v>
      </c>
      <c r="T3" s="1" t="s">
        <v>86</v>
      </c>
      <c r="U3" s="1" t="s">
        <v>87</v>
      </c>
      <c r="V3" s="1" t="s">
        <v>88</v>
      </c>
    </row>
    <row r="4" s="1" customFormat="1" spans="1:22">
      <c r="A4" s="3">
        <v>999223581703602</v>
      </c>
      <c r="B4" s="1" t="s">
        <v>95</v>
      </c>
      <c r="C4" s="1" t="s">
        <v>96</v>
      </c>
      <c r="D4" s="1" t="s">
        <v>97</v>
      </c>
      <c r="E4" s="1" t="s">
        <v>31</v>
      </c>
      <c r="F4" s="1" t="s">
        <v>75</v>
      </c>
      <c r="G4" s="1" t="s">
        <v>76</v>
      </c>
      <c r="H4" s="1" t="s">
        <v>77</v>
      </c>
      <c r="I4" s="1" t="s">
        <v>98</v>
      </c>
      <c r="J4" s="1" t="s">
        <v>79</v>
      </c>
      <c r="K4" s="1" t="s">
        <v>98</v>
      </c>
      <c r="L4" s="1" t="s">
        <v>98</v>
      </c>
      <c r="M4" s="1" t="s">
        <v>80</v>
      </c>
      <c r="N4" s="1" t="s">
        <v>80</v>
      </c>
      <c r="O4" s="1" t="s">
        <v>81</v>
      </c>
      <c r="P4" s="1" t="s">
        <v>82</v>
      </c>
      <c r="Q4" s="1" t="s">
        <v>83</v>
      </c>
      <c r="R4" s="1" t="s">
        <v>99</v>
      </c>
      <c r="S4" s="1" t="s">
        <v>85</v>
      </c>
      <c r="T4" s="1" t="s">
        <v>86</v>
      </c>
      <c r="U4" s="1" t="s">
        <v>87</v>
      </c>
      <c r="V4" s="1" t="s">
        <v>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2023-05-05T02:09:11Z</dcterms:created>
  <dcterms:modified xsi:type="dcterms:W3CDTF">2023-05-05T02:12:43Z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2F2159EF93EF4DABA8AF4E09A3231D9E_12</vt:lpwstr>
  </property>
  <property fmtid="{D5CDD505-2E9C-101B-9397-08002B2CF9AE}" pid="3" name="KSOProductBuildVer">
    <vt:lpwstr>2052-11.1.0.14036</vt:lpwstr>
  </property>
</Properties>
</file>