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2" r:id="rId1"/>
    <sheet name="对账" sheetId="1" r:id="rId2"/>
    <sheet name="HOP" sheetId="3" r:id="rId3"/>
  </sheets>
  <definedNames>
    <definedName name="_xlnm._FilterDatabase" localSheetId="1" hidden="1">对账!$A$1:$X$15</definedName>
  </definedNames>
  <calcPr calcId="144525"/>
</workbook>
</file>

<file path=xl/sharedStrings.xml><?xml version="1.0" encoding="utf-8"?>
<sst xmlns="http://schemas.openxmlformats.org/spreadsheetml/2006/main" count="539" uniqueCount="244">
  <si>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</si>
  <si>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</si>
  <si>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</si>
  <si>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</si>
  <si>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</si>
  <si>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</si>
  <si>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</si>
  <si>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</si>
  <si>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</si>
  <si>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</si>
  <si>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</si>
  <si>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</si>
  <si>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</si>
  <si>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</si>
  <si>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</si>
  <si>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</si>
  <si>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</si>
  <si>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</si>
  <si>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</si>
  <si>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</si>
  <si>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</si>
  <si>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</si>
  <si>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</si>
  <si>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</si>
  <si>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</si>
  <si>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999222402480163	</t>
  </si>
  <si>
    <t>Ctrip</t>
  </si>
  <si>
    <t>正常</t>
  </si>
  <si>
    <t>[巴黎]巴黎拿破仑酒店(Hôtel Napoleon Paris)(44690086)</t>
  </si>
  <si>
    <t>套房&lt;2人入住&gt;&lt;不退款&gt;</t>
  </si>
  <si>
    <t>USD</t>
  </si>
  <si>
    <t>HUANG/XIAOCHUAN</t>
  </si>
  <si>
    <t>CA5326230505USD</t>
  </si>
  <si>
    <t>未提现</t>
  </si>
  <si>
    <t>携程开票</t>
  </si>
  <si>
    <t xml:space="preserve">2985962	</t>
  </si>
  <si>
    <t xml:space="preserve">5925335	</t>
  </si>
  <si>
    <t xml:space="preserve">999222708701823	</t>
  </si>
  <si>
    <t>[普吉岛]普吉岛芭东美爵大酒店(政府卫生认证)(Grand Mercure Phuket Patong(SHA Extra Plus))(40721618)</t>
  </si>
  <si>
    <t>高级特大床房&lt;1&gt;&lt;2人入住&gt;&lt;不退款&gt;</t>
  </si>
  <si>
    <t>Minji/Choi</t>
  </si>
  <si>
    <t xml:space="preserve">3028957	</t>
  </si>
  <si>
    <t xml:space="preserve">	</t>
  </si>
  <si>
    <t xml:space="preserve">999223009834532	</t>
  </si>
  <si>
    <t>[瓜拉龙运]登嘉楼丹绒佳拉月之影度假村- 全球奢华精品酒店(Tanjong Jara Resort - Small Luxury Hotels of the World)(44793446)</t>
  </si>
  <si>
    <t>司兰碧房&lt;2人入住&gt;&lt;不退款&gt;</t>
  </si>
  <si>
    <t>YU/CHEN,YAN/XIAOXIN</t>
  </si>
  <si>
    <t xml:space="preserve">3091503	</t>
  </si>
  <si>
    <t xml:space="preserve">999223224748260	</t>
  </si>
  <si>
    <t>[普吉岛]玛雅普吉岛机场酒店(政府卫生认证)(Maya Phuket Airport Hotel(SHA Extra Plus))(37209400)</t>
  </si>
  <si>
    <t>至尊豪华房&lt;2人入住&gt;&lt;不退款&gt;</t>
  </si>
  <si>
    <t>XU/JINGZHEN,MAI/WEIXIONG</t>
  </si>
  <si>
    <t xml:space="preserve">3145883	</t>
  </si>
  <si>
    <t xml:space="preserve">20230501-500876-1202214029	</t>
  </si>
  <si>
    <t xml:space="preserve">999223276318935	</t>
  </si>
  <si>
    <t>[云顶高原]云顶世界 - 第一大酒店(Resorts World Genting - First World Hotel)(43877572)</t>
  </si>
  <si>
    <t>三人房&lt;2人入住&gt;&lt;不退款&gt;</t>
  </si>
  <si>
    <t>LIM/MEI KEE,KHOR/WOEI SIN</t>
  </si>
  <si>
    <t xml:space="preserve">3158200	</t>
  </si>
  <si>
    <t xml:space="preserve">1478116224	</t>
  </si>
  <si>
    <t xml:space="preserve">999223403361375	</t>
  </si>
  <si>
    <t>[吉隆坡]吉隆坡四季酒店(Four Seasons Hotel Kuala Lumpur)(40721593)</t>
  </si>
  <si>
    <t>园景俱乐部尊贵特大床房&lt;2人入住&gt;&lt;不退款&gt;&lt;早餐&gt;</t>
  </si>
  <si>
    <t>TANG/SZE YIN</t>
  </si>
  <si>
    <t xml:space="preserve">3181200	</t>
  </si>
  <si>
    <t xml:space="preserve">999223449536401	</t>
  </si>
  <si>
    <t>[曼谷]曼谷瑞吉酒店(The St Regis Bangkok)(37201337)</t>
  </si>
  <si>
    <t>豪华特大床房&lt;2人入住&gt;&lt;不退款&gt;&lt;早餐&gt;</t>
  </si>
  <si>
    <t>Xu/Chen,ZHANG/XINYI</t>
  </si>
  <si>
    <t xml:space="preserve">3190752	</t>
  </si>
  <si>
    <t xml:space="preserve">999223815568250	</t>
  </si>
  <si>
    <t>泳池园景房&lt;2人入住&gt;&lt;不退款&gt;</t>
  </si>
  <si>
    <t>SHIORI/ITO</t>
  </si>
  <si>
    <t xml:space="preserve">3279757	</t>
  </si>
  <si>
    <t xml:space="preserve">3194421	</t>
  </si>
  <si>
    <t xml:space="preserve">999223832498114	</t>
  </si>
  <si>
    <t>[普吉岛]普吉岛芭东美爵大酒店(Grand Mercure Phuket Patong)(40721618)</t>
  </si>
  <si>
    <t>LU/JIANWEI,CAO/KAI</t>
  </si>
  <si>
    <t xml:space="preserve">3284147	</t>
  </si>
  <si>
    <t xml:space="preserve">656635	</t>
  </si>
  <si>
    <t xml:space="preserve">999223850136453	</t>
  </si>
  <si>
    <t>[曼谷]曼谷素坤逸 11 巷美居酒店(Mercure Bangkok Sukhumvit 11)(40742148)</t>
  </si>
  <si>
    <t>豪华特大床房带浴缸&lt;2人入住&gt;&lt;不退款&gt;</t>
  </si>
  <si>
    <t>BANG/MINSOO</t>
  </si>
  <si>
    <t xml:space="preserve">3289663	</t>
  </si>
  <si>
    <t xml:space="preserve">235586	</t>
  </si>
  <si>
    <t xml:space="preserve">999223868101318	</t>
  </si>
  <si>
    <t>四季公园景套房&lt;2人入住&gt;&lt;不退款&gt;</t>
  </si>
  <si>
    <t>LIANG/JIAJIE,LUO/YANLING</t>
  </si>
  <si>
    <t xml:space="preserve">3294425	</t>
  </si>
  <si>
    <t xml:space="preserve">3195081	</t>
  </si>
  <si>
    <t xml:space="preserve">23868798875	</t>
  </si>
  <si>
    <t>[巴都丁宜]槟城松园酒店 (槟城对抗新冠肺炎认证)(Lone Pine, the Boutique Hotel by the Beach)(37202580)</t>
  </si>
  <si>
    <t>豪华朝海景观房&lt;2人入住&gt;&lt;不退款&gt;</t>
  </si>
  <si>
    <t>SILVERAJAH/SHYAMALA</t>
  </si>
  <si>
    <t xml:space="preserve">3294645	</t>
  </si>
  <si>
    <t xml:space="preserve">585418	</t>
  </si>
  <si>
    <t xml:space="preserve">999223924483777	</t>
  </si>
  <si>
    <t>[普吉岛]普吉假日酒店(Holiday Inn Resort Phuket, an IHG Hotel)(40718852)</t>
  </si>
  <si>
    <t>标准房&lt;2人入住&gt;&lt;不退款&gt;</t>
  </si>
  <si>
    <t>YANG/ZIYUE</t>
  </si>
  <si>
    <t xml:space="preserve">3306814	</t>
  </si>
  <si>
    <t xml:space="preserve">82443305	</t>
  </si>
  <si>
    <t xml:space="preserve">999223956521511	</t>
  </si>
  <si>
    <t>[曼谷]剧院酒店(Theatre Residence)(37228518)</t>
  </si>
  <si>
    <t>高级房&lt;2人入住&gt;&lt;不退款&gt;</t>
  </si>
  <si>
    <t>SRIARAM/WARAPORN</t>
  </si>
  <si>
    <t xml:space="preserve">3312952	</t>
  </si>
  <si>
    <t xml:space="preserve">-2537273	</t>
  </si>
  <si>
    <t>,</t>
  </si>
  <si>
    <t xml:space="preserve">A230505105257911 </t>
  </si>
  <si>
    <t>A230505105418911</t>
  </si>
  <si>
    <t>USD / HKD 当前参考汇率: 7.8491</t>
  </si>
  <si>
    <t>总计：7546 USD/
59229.31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</si>
  <si>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</si>
  <si>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</si>
  <si>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</si>
  <si>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</si>
  <si>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</si>
  <si>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</si>
  <si>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</si>
  <si>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</si>
  <si>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</si>
  <si>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</si>
  <si>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</si>
  <si>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</si>
  <si>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</si>
  <si>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</si>
  <si>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</si>
  <si>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</si>
  <si>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</si>
  <si>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</si>
  <si>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</si>
  <si>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2023-05-01</t>
  </si>
  <si>
    <t>3312952</t>
  </si>
  <si>
    <t>剧院酒店</t>
  </si>
  <si>
    <t>SRIARAM WARAPORN</t>
  </si>
  <si>
    <t>2023-05-02</t>
  </si>
  <si>
    <t>退房日周结</t>
  </si>
  <si>
    <t>534.21</t>
  </si>
  <si>
    <t>77.00</t>
  </si>
  <si>
    <t>0</t>
  </si>
  <si>
    <t>0.00</t>
  </si>
  <si>
    <t>携程盛景国际直连</t>
  </si>
  <si>
    <t>01.010677</t>
  </si>
  <si>
    <t>2023-05-01 18:09:32</t>
  </si>
  <si>
    <t>否</t>
  </si>
  <si>
    <t>汇智国际旅游发展有限公司</t>
  </si>
  <si>
    <t>直连</t>
  </si>
  <si>
    <t>泰国</t>
  </si>
  <si>
    <t>2023-04-30</t>
  </si>
  <si>
    <t>3306814</t>
  </si>
  <si>
    <t>普吉假日酒店 (政府卫生认证)</t>
  </si>
  <si>
    <t>YANG ZIYUE</t>
  </si>
  <si>
    <t>2518.42</t>
  </si>
  <si>
    <t>363.00</t>
  </si>
  <si>
    <t>2023-04-30 03:43:53</t>
  </si>
  <si>
    <t>2023-04-27</t>
  </si>
  <si>
    <t>3294645</t>
  </si>
  <si>
    <t>槟城松园酒店 (槟城对抗新冠肺炎认证)</t>
  </si>
  <si>
    <t>SILVERAJAH SHYAMALA</t>
  </si>
  <si>
    <t>1596.61</t>
  </si>
  <si>
    <t>230.00</t>
  </si>
  <si>
    <t>2023-04-27 07:59:11</t>
  </si>
  <si>
    <t>马来西亚</t>
  </si>
  <si>
    <t>3294425</t>
  </si>
  <si>
    <t>吉隆坡四季酒店</t>
  </si>
  <si>
    <t>LIANG JIAJIE,LUO YANLING</t>
  </si>
  <si>
    <t>7955.30</t>
  </si>
  <si>
    <t>1146.00</t>
  </si>
  <si>
    <t>2023-04-27 16:19:53</t>
  </si>
  <si>
    <t>直采</t>
  </si>
  <si>
    <t>2023-04-26</t>
  </si>
  <si>
    <t>3289663</t>
  </si>
  <si>
    <t>曼谷素坤逸11号美居酒店</t>
  </si>
  <si>
    <t>BANG MINSOO</t>
  </si>
  <si>
    <t>2023-04-28</t>
  </si>
  <si>
    <t>2722.95</t>
  </si>
  <si>
    <t>392.00</t>
  </si>
  <si>
    <t>2023-04-26 10:41:00</t>
  </si>
  <si>
    <t>2023-04-24</t>
  </si>
  <si>
    <t>3284147</t>
  </si>
  <si>
    <t>普吉岛芭东美爵大酒店(政府卫生认证)</t>
  </si>
  <si>
    <t>LU JIANWEI,CAO KAI</t>
  </si>
  <si>
    <t>2023-04-29</t>
  </si>
  <si>
    <t>2508.04</t>
  </si>
  <si>
    <t>2023-04-25 17:12:01</t>
  </si>
  <si>
    <t>2023-04-23</t>
  </si>
  <si>
    <t>3279757</t>
  </si>
  <si>
    <t>SHIORI ITO</t>
  </si>
  <si>
    <t>1423.30</t>
  </si>
  <si>
    <t>206.00</t>
  </si>
  <si>
    <t>2023-04-24 11:54:31</t>
  </si>
  <si>
    <t>2023-04-06</t>
  </si>
  <si>
    <t>3203053</t>
  </si>
  <si>
    <t>RMB</t>
  </si>
  <si>
    <t>2023-04-25 17:11:56</t>
  </si>
  <si>
    <t>2023-04-01</t>
  </si>
  <si>
    <t>3190752</t>
  </si>
  <si>
    <t>曼谷瑞吉酒店</t>
  </si>
  <si>
    <t>Xu Chen,ZHANG XINYI</t>
  </si>
  <si>
    <t>1584.52</t>
  </si>
  <si>
    <t>2023-04-03 11:11:01</t>
  </si>
  <si>
    <t>2023-03-29</t>
  </si>
  <si>
    <t>3181200</t>
  </si>
  <si>
    <t>TANG SZE YIN</t>
  </si>
  <si>
    <t>9238.23</t>
  </si>
  <si>
    <t>1340.00</t>
  </si>
  <si>
    <t>2023-03-30 09:23:08</t>
  </si>
  <si>
    <t>2023-03-20</t>
  </si>
  <si>
    <t>3158200</t>
  </si>
  <si>
    <t>云顶世界 - 第一大酒店</t>
  </si>
  <si>
    <t>LIM MEI KEE,KHOR WOEI SIN</t>
  </si>
  <si>
    <t>227.90</t>
  </si>
  <si>
    <t>33.00</t>
  </si>
  <si>
    <t>2023-03-20 21:34:16</t>
  </si>
  <si>
    <t>2023-03-17</t>
  </si>
  <si>
    <t>3145883</t>
  </si>
  <si>
    <t>玛雅普吉岛机场酒店(SHA Plus+)</t>
  </si>
  <si>
    <t>XU JINGZHEN,MAI WEIXIONG</t>
  </si>
  <si>
    <t>331.88</t>
  </si>
  <si>
    <t>48.00</t>
  </si>
  <si>
    <t>2023-03-17 11:47:06</t>
  </si>
  <si>
    <t>2023-03-04</t>
  </si>
  <si>
    <t>3091503</t>
  </si>
  <si>
    <t>月之影度假村</t>
  </si>
  <si>
    <t>YU CHEN,YAN XIAOXIN</t>
  </si>
  <si>
    <t>2563.43</t>
  </si>
  <si>
    <t>370.00</t>
  </si>
  <si>
    <t>2023-03-06 14:09:01</t>
  </si>
  <si>
    <t>2023-02-13</t>
  </si>
  <si>
    <t>3028957</t>
  </si>
  <si>
    <t>Minji Choi</t>
  </si>
  <si>
    <t>757.91</t>
  </si>
  <si>
    <t>111.00</t>
  </si>
  <si>
    <t>2023-02-13 22:58:40</t>
  </si>
  <si>
    <t>2023-01-29</t>
  </si>
  <si>
    <t>2985962</t>
  </si>
  <si>
    <t>巴黎拿破仑酒店</t>
  </si>
  <si>
    <t>HUANG XIAOCHUAN</t>
  </si>
  <si>
    <t>17957.97</t>
  </si>
  <si>
    <t>2637.00</t>
  </si>
  <si>
    <t>2023-01-29 00:57:46</t>
  </si>
  <si>
    <t>法国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</si>
</sst>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/>
    </xf>
    <xf numFmtId="22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14</xdr:col>
      <xdr:colOff>434340</xdr:colOff>
      <xdr:row>51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389120"/>
          <a:ext cx="9509760" cy="5067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D24" sqref="D24"/>
    </sheetView>
  </sheetViews>
  <sheetFormatPr defaultColWidth="9" defaultRowHeight="14.4"/>
  <sheetData>
    <row r="1" spans="1: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>
      <c r="A2" t="s">
        <v>25</v>
      </c>
      <c r="B2" t="s">
        <v>26</v>
      </c>
      <c r="C2" t="s">
        <v>27</v>
      </c>
      <c r="D2" t="s">
        <v>28</v>
      </c>
      <c r="E2" t="s">
        <v>29</v>
      </c>
      <c r="F2" s="5">
        <v>45045</v>
      </c>
      <c r="G2" s="5">
        <v>45048</v>
      </c>
      <c r="H2">
        <v>1</v>
      </c>
      <c r="I2">
        <v>3</v>
      </c>
      <c r="J2">
        <v>3</v>
      </c>
      <c r="K2" t="s">
        <v>30</v>
      </c>
      <c r="L2">
        <v>2637</v>
      </c>
      <c r="M2">
        <v>2637</v>
      </c>
      <c r="N2" t="s">
        <v>31</v>
      </c>
      <c r="O2" t="s">
        <v>32</v>
      </c>
      <c r="P2" t="s">
        <v>33</v>
      </c>
      <c r="Q2">
        <v>0</v>
      </c>
      <c r="R2" s="7">
        <v>44955</v>
      </c>
      <c r="S2" s="5">
        <v>45051</v>
      </c>
      <c r="T2" t="s">
        <v>34</v>
      </c>
      <c r="U2">
        <v>2637</v>
      </c>
      <c r="V2">
        <v>0</v>
      </c>
      <c r="W2">
        <v>0</v>
      </c>
      <c r="X2" t="s">
        <v>35</v>
      </c>
      <c r="Y2" t="s">
        <v>36</v>
      </c>
    </row>
    <row r="3" spans="1:25">
      <c r="A3" t="s">
        <v>37</v>
      </c>
      <c r="B3" t="s">
        <v>26</v>
      </c>
      <c r="C3" t="s">
        <v>27</v>
      </c>
      <c r="D3" t="s">
        <v>38</v>
      </c>
      <c r="E3" t="s">
        <v>39</v>
      </c>
      <c r="F3" s="5">
        <v>45047</v>
      </c>
      <c r="G3" s="5">
        <v>45048</v>
      </c>
      <c r="H3">
        <v>1</v>
      </c>
      <c r="I3">
        <v>1</v>
      </c>
      <c r="J3">
        <v>1</v>
      </c>
      <c r="K3" t="s">
        <v>30</v>
      </c>
      <c r="L3">
        <v>111</v>
      </c>
      <c r="M3">
        <v>111</v>
      </c>
      <c r="N3" t="s">
        <v>40</v>
      </c>
      <c r="O3" t="s">
        <v>32</v>
      </c>
      <c r="P3" t="s">
        <v>33</v>
      </c>
      <c r="Q3">
        <v>0</v>
      </c>
      <c r="R3" s="7">
        <v>44970</v>
      </c>
      <c r="S3" s="5">
        <v>45051</v>
      </c>
      <c r="T3" t="s">
        <v>34</v>
      </c>
      <c r="U3">
        <v>111</v>
      </c>
      <c r="V3">
        <v>0</v>
      </c>
      <c r="W3">
        <v>0</v>
      </c>
      <c r="X3" t="s">
        <v>41</v>
      </c>
      <c r="Y3" t="s">
        <v>42</v>
      </c>
    </row>
    <row r="4" spans="1:25">
      <c r="A4" t="s">
        <v>43</v>
      </c>
      <c r="B4" t="s">
        <v>26</v>
      </c>
      <c r="C4" t="s">
        <v>27</v>
      </c>
      <c r="D4" t="s">
        <v>44</v>
      </c>
      <c r="E4" t="s">
        <v>45</v>
      </c>
      <c r="F4" s="5">
        <v>45046</v>
      </c>
      <c r="G4" s="5">
        <v>45048</v>
      </c>
      <c r="H4">
        <v>1</v>
      </c>
      <c r="I4">
        <v>2</v>
      </c>
      <c r="J4">
        <v>2</v>
      </c>
      <c r="K4" t="s">
        <v>30</v>
      </c>
      <c r="L4">
        <v>370</v>
      </c>
      <c r="M4">
        <v>370</v>
      </c>
      <c r="N4" t="s">
        <v>46</v>
      </c>
      <c r="O4" t="s">
        <v>32</v>
      </c>
      <c r="P4" t="s">
        <v>33</v>
      </c>
      <c r="Q4">
        <v>0</v>
      </c>
      <c r="R4" s="7">
        <v>44989</v>
      </c>
      <c r="S4" s="5">
        <v>45051</v>
      </c>
      <c r="T4" t="s">
        <v>34</v>
      </c>
      <c r="U4">
        <v>370</v>
      </c>
      <c r="V4">
        <v>0</v>
      </c>
      <c r="W4">
        <v>0</v>
      </c>
      <c r="X4" t="s">
        <v>47</v>
      </c>
      <c r="Y4" t="s">
        <v>42</v>
      </c>
    </row>
    <row r="5" spans="1:25">
      <c r="A5" t="s">
        <v>48</v>
      </c>
      <c r="B5" t="s">
        <v>26</v>
      </c>
      <c r="C5" t="s">
        <v>27</v>
      </c>
      <c r="D5" t="s">
        <v>49</v>
      </c>
      <c r="E5" t="s">
        <v>50</v>
      </c>
      <c r="F5" s="5">
        <v>45047</v>
      </c>
      <c r="G5" s="5">
        <v>45048</v>
      </c>
      <c r="H5">
        <v>1</v>
      </c>
      <c r="I5">
        <v>1</v>
      </c>
      <c r="J5">
        <v>1</v>
      </c>
      <c r="K5" t="s">
        <v>30</v>
      </c>
      <c r="L5">
        <v>48</v>
      </c>
      <c r="M5">
        <v>48</v>
      </c>
      <c r="N5" t="s">
        <v>51</v>
      </c>
      <c r="O5" t="s">
        <v>32</v>
      </c>
      <c r="P5" t="s">
        <v>33</v>
      </c>
      <c r="Q5">
        <v>0</v>
      </c>
      <c r="R5" s="7">
        <v>45002</v>
      </c>
      <c r="S5" s="5">
        <v>45051</v>
      </c>
      <c r="T5" t="s">
        <v>34</v>
      </c>
      <c r="U5">
        <v>48</v>
      </c>
      <c r="V5">
        <v>0</v>
      </c>
      <c r="W5">
        <v>0</v>
      </c>
      <c r="X5" t="s">
        <v>52</v>
      </c>
      <c r="Y5" t="s">
        <v>53</v>
      </c>
    </row>
    <row r="6" spans="1:25">
      <c r="A6" t="s">
        <v>54</v>
      </c>
      <c r="B6" t="s">
        <v>26</v>
      </c>
      <c r="C6" t="s">
        <v>27</v>
      </c>
      <c r="D6" t="s">
        <v>55</v>
      </c>
      <c r="E6" t="s">
        <v>56</v>
      </c>
      <c r="F6" s="5">
        <v>45047</v>
      </c>
      <c r="G6" s="5">
        <v>45048</v>
      </c>
      <c r="H6">
        <v>1</v>
      </c>
      <c r="I6">
        <v>1</v>
      </c>
      <c r="J6">
        <v>1</v>
      </c>
      <c r="K6" t="s">
        <v>30</v>
      </c>
      <c r="L6">
        <v>33</v>
      </c>
      <c r="M6">
        <v>33</v>
      </c>
      <c r="N6" t="s">
        <v>57</v>
      </c>
      <c r="O6" t="s">
        <v>32</v>
      </c>
      <c r="P6" t="s">
        <v>33</v>
      </c>
      <c r="Q6">
        <v>0</v>
      </c>
      <c r="R6" s="7">
        <v>45005</v>
      </c>
      <c r="S6" s="5">
        <v>45051</v>
      </c>
      <c r="T6" t="s">
        <v>34</v>
      </c>
      <c r="U6">
        <v>33</v>
      </c>
      <c r="V6">
        <v>0</v>
      </c>
      <c r="W6">
        <v>0</v>
      </c>
      <c r="X6" t="s">
        <v>58</v>
      </c>
      <c r="Y6" t="s">
        <v>59</v>
      </c>
    </row>
    <row r="7" spans="1:25">
      <c r="A7" t="s">
        <v>60</v>
      </c>
      <c r="B7" t="s">
        <v>26</v>
      </c>
      <c r="C7" t="s">
        <v>27</v>
      </c>
      <c r="D7" t="s">
        <v>61</v>
      </c>
      <c r="E7" t="s">
        <v>62</v>
      </c>
      <c r="F7" s="5">
        <v>45047</v>
      </c>
      <c r="G7" s="5">
        <v>45048</v>
      </c>
      <c r="H7">
        <v>5</v>
      </c>
      <c r="I7">
        <v>1</v>
      </c>
      <c r="J7">
        <v>5</v>
      </c>
      <c r="K7" t="s">
        <v>30</v>
      </c>
      <c r="L7">
        <v>1340</v>
      </c>
      <c r="M7">
        <v>1340</v>
      </c>
      <c r="N7" t="s">
        <v>63</v>
      </c>
      <c r="O7" t="s">
        <v>32</v>
      </c>
      <c r="P7" t="s">
        <v>33</v>
      </c>
      <c r="Q7">
        <v>0</v>
      </c>
      <c r="R7" s="7">
        <v>45014</v>
      </c>
      <c r="S7" s="5">
        <v>45051</v>
      </c>
      <c r="T7" t="s">
        <v>34</v>
      </c>
      <c r="U7">
        <v>1340</v>
      </c>
      <c r="V7">
        <v>0</v>
      </c>
      <c r="W7">
        <v>0</v>
      </c>
      <c r="X7" t="s">
        <v>64</v>
      </c>
      <c r="Y7" t="s">
        <v>42</v>
      </c>
    </row>
    <row r="8" spans="1:25">
      <c r="A8" t="s">
        <v>65</v>
      </c>
      <c r="B8" t="s">
        <v>26</v>
      </c>
      <c r="C8" t="s">
        <v>27</v>
      </c>
      <c r="D8" t="s">
        <v>66</v>
      </c>
      <c r="E8" t="s">
        <v>67</v>
      </c>
      <c r="F8" s="5">
        <v>45047</v>
      </c>
      <c r="G8" s="5">
        <v>45048</v>
      </c>
      <c r="H8">
        <v>1</v>
      </c>
      <c r="I8">
        <v>1</v>
      </c>
      <c r="J8">
        <v>1</v>
      </c>
      <c r="K8" t="s">
        <v>30</v>
      </c>
      <c r="L8">
        <v>230</v>
      </c>
      <c r="M8">
        <v>230</v>
      </c>
      <c r="N8" t="s">
        <v>68</v>
      </c>
      <c r="O8" t="s">
        <v>32</v>
      </c>
      <c r="P8" t="s">
        <v>33</v>
      </c>
      <c r="Q8">
        <v>0</v>
      </c>
      <c r="R8" s="7">
        <v>45017</v>
      </c>
      <c r="S8" s="5">
        <v>45051</v>
      </c>
      <c r="T8" t="s">
        <v>34</v>
      </c>
      <c r="U8">
        <v>230</v>
      </c>
      <c r="V8">
        <v>0</v>
      </c>
      <c r="W8">
        <v>0</v>
      </c>
      <c r="X8" t="s">
        <v>69</v>
      </c>
      <c r="Y8" t="s">
        <v>42</v>
      </c>
    </row>
    <row r="9" spans="1:25">
      <c r="A9" t="s">
        <v>70</v>
      </c>
      <c r="B9" t="s">
        <v>26</v>
      </c>
      <c r="C9" t="s">
        <v>27</v>
      </c>
      <c r="D9" t="s">
        <v>61</v>
      </c>
      <c r="E9" t="s">
        <v>71</v>
      </c>
      <c r="F9" s="5">
        <v>45047</v>
      </c>
      <c r="G9" s="5">
        <v>45048</v>
      </c>
      <c r="H9">
        <v>1</v>
      </c>
      <c r="I9">
        <v>1</v>
      </c>
      <c r="J9">
        <v>1</v>
      </c>
      <c r="K9" t="s">
        <v>30</v>
      </c>
      <c r="L9">
        <v>206</v>
      </c>
      <c r="M9">
        <v>206</v>
      </c>
      <c r="N9" t="s">
        <v>72</v>
      </c>
      <c r="O9" t="s">
        <v>32</v>
      </c>
      <c r="P9" t="s">
        <v>33</v>
      </c>
      <c r="Q9">
        <v>0</v>
      </c>
      <c r="R9" s="7">
        <v>45039</v>
      </c>
      <c r="S9" s="5">
        <v>45051</v>
      </c>
      <c r="T9" t="s">
        <v>34</v>
      </c>
      <c r="U9">
        <v>206</v>
      </c>
      <c r="V9">
        <v>0</v>
      </c>
      <c r="W9">
        <v>0</v>
      </c>
      <c r="X9" t="s">
        <v>73</v>
      </c>
      <c r="Y9" t="s">
        <v>74</v>
      </c>
    </row>
    <row r="10" spans="1:25">
      <c r="A10" t="s">
        <v>75</v>
      </c>
      <c r="B10" t="s">
        <v>26</v>
      </c>
      <c r="C10" t="s">
        <v>27</v>
      </c>
      <c r="D10" t="s">
        <v>76</v>
      </c>
      <c r="E10" t="s">
        <v>39</v>
      </c>
      <c r="F10" s="5">
        <v>45045</v>
      </c>
      <c r="G10" s="5">
        <v>45048</v>
      </c>
      <c r="H10">
        <v>1</v>
      </c>
      <c r="I10">
        <v>3</v>
      </c>
      <c r="J10">
        <v>3</v>
      </c>
      <c r="K10" t="s">
        <v>30</v>
      </c>
      <c r="L10">
        <v>363</v>
      </c>
      <c r="M10">
        <v>363</v>
      </c>
      <c r="N10" t="s">
        <v>77</v>
      </c>
      <c r="O10" t="s">
        <v>32</v>
      </c>
      <c r="P10" t="s">
        <v>33</v>
      </c>
      <c r="Q10">
        <v>0</v>
      </c>
      <c r="R10" s="7">
        <v>45040</v>
      </c>
      <c r="S10" s="5">
        <v>45051</v>
      </c>
      <c r="T10" t="s">
        <v>34</v>
      </c>
      <c r="U10">
        <v>363</v>
      </c>
      <c r="V10">
        <v>0</v>
      </c>
      <c r="W10">
        <v>0</v>
      </c>
      <c r="X10" t="s">
        <v>78</v>
      </c>
      <c r="Y10" t="s">
        <v>79</v>
      </c>
    </row>
    <row r="11" spans="1:25">
      <c r="A11" t="s">
        <v>80</v>
      </c>
      <c r="B11" t="s">
        <v>26</v>
      </c>
      <c r="C11" t="s">
        <v>27</v>
      </c>
      <c r="D11" t="s">
        <v>81</v>
      </c>
      <c r="E11" t="s">
        <v>82</v>
      </c>
      <c r="F11" s="5">
        <v>45044</v>
      </c>
      <c r="G11" s="5">
        <v>45048</v>
      </c>
      <c r="H11">
        <v>1</v>
      </c>
      <c r="I11">
        <v>4</v>
      </c>
      <c r="J11">
        <v>4</v>
      </c>
      <c r="K11" t="s">
        <v>30</v>
      </c>
      <c r="L11">
        <v>392</v>
      </c>
      <c r="M11">
        <v>392</v>
      </c>
      <c r="N11" t="s">
        <v>83</v>
      </c>
      <c r="O11" t="s">
        <v>32</v>
      </c>
      <c r="P11" t="s">
        <v>33</v>
      </c>
      <c r="Q11">
        <v>0</v>
      </c>
      <c r="R11" s="7">
        <v>45042</v>
      </c>
      <c r="S11" s="5">
        <v>45051</v>
      </c>
      <c r="T11" t="s">
        <v>34</v>
      </c>
      <c r="U11">
        <v>392</v>
      </c>
      <c r="V11">
        <v>0</v>
      </c>
      <c r="W11">
        <v>0</v>
      </c>
      <c r="X11" t="s">
        <v>84</v>
      </c>
      <c r="Y11" t="s">
        <v>85</v>
      </c>
    </row>
    <row r="12" spans="1:25">
      <c r="A12" t="s">
        <v>86</v>
      </c>
      <c r="B12" t="s">
        <v>26</v>
      </c>
      <c r="C12" t="s">
        <v>27</v>
      </c>
      <c r="D12" t="s">
        <v>61</v>
      </c>
      <c r="E12" t="s">
        <v>87</v>
      </c>
      <c r="F12" s="5">
        <v>45046</v>
      </c>
      <c r="G12" s="5">
        <v>45048</v>
      </c>
      <c r="H12">
        <v>1</v>
      </c>
      <c r="I12">
        <v>2</v>
      </c>
      <c r="J12">
        <v>2</v>
      </c>
      <c r="K12" t="s">
        <v>30</v>
      </c>
      <c r="L12">
        <v>1146</v>
      </c>
      <c r="M12">
        <v>1146</v>
      </c>
      <c r="N12" t="s">
        <v>88</v>
      </c>
      <c r="O12" t="s">
        <v>32</v>
      </c>
      <c r="P12" t="s">
        <v>33</v>
      </c>
      <c r="Q12">
        <v>0</v>
      </c>
      <c r="R12" s="7">
        <v>45043</v>
      </c>
      <c r="S12" s="5">
        <v>45051</v>
      </c>
      <c r="T12" t="s">
        <v>34</v>
      </c>
      <c r="U12">
        <v>1146</v>
      </c>
      <c r="V12">
        <v>0</v>
      </c>
      <c r="W12">
        <v>0</v>
      </c>
      <c r="X12" t="s">
        <v>89</v>
      </c>
      <c r="Y12" t="s">
        <v>90</v>
      </c>
    </row>
    <row r="13" spans="1:25">
      <c r="A13" t="s">
        <v>91</v>
      </c>
      <c r="B13" t="s">
        <v>26</v>
      </c>
      <c r="C13" t="s">
        <v>27</v>
      </c>
      <c r="D13" t="s">
        <v>92</v>
      </c>
      <c r="E13" t="s">
        <v>93</v>
      </c>
      <c r="F13" s="5">
        <v>45046</v>
      </c>
      <c r="G13" s="5">
        <v>45048</v>
      </c>
      <c r="H13">
        <v>1</v>
      </c>
      <c r="I13">
        <v>2</v>
      </c>
      <c r="J13">
        <v>2</v>
      </c>
      <c r="K13" t="s">
        <v>30</v>
      </c>
      <c r="L13">
        <v>230</v>
      </c>
      <c r="M13">
        <v>230</v>
      </c>
      <c r="N13" t="s">
        <v>94</v>
      </c>
      <c r="O13" t="s">
        <v>32</v>
      </c>
      <c r="P13" t="s">
        <v>33</v>
      </c>
      <c r="Q13">
        <v>0</v>
      </c>
      <c r="R13" s="7">
        <v>45043</v>
      </c>
      <c r="S13" s="5">
        <v>45051</v>
      </c>
      <c r="T13" t="s">
        <v>34</v>
      </c>
      <c r="U13">
        <v>230</v>
      </c>
      <c r="V13">
        <v>0</v>
      </c>
      <c r="W13">
        <v>0</v>
      </c>
      <c r="X13" t="s">
        <v>95</v>
      </c>
      <c r="Y13" t="s">
        <v>96</v>
      </c>
    </row>
    <row r="14" spans="1:25">
      <c r="A14" t="s">
        <v>97</v>
      </c>
      <c r="B14" t="s">
        <v>26</v>
      </c>
      <c r="C14" t="s">
        <v>27</v>
      </c>
      <c r="D14" t="s">
        <v>98</v>
      </c>
      <c r="E14" t="s">
        <v>99</v>
      </c>
      <c r="F14" s="5">
        <v>45046</v>
      </c>
      <c r="G14" s="5">
        <v>45048</v>
      </c>
      <c r="H14">
        <v>1</v>
      </c>
      <c r="I14">
        <v>2</v>
      </c>
      <c r="J14">
        <v>2</v>
      </c>
      <c r="K14" t="s">
        <v>30</v>
      </c>
      <c r="L14">
        <v>363</v>
      </c>
      <c r="M14">
        <v>363</v>
      </c>
      <c r="N14" t="s">
        <v>100</v>
      </c>
      <c r="O14" t="s">
        <v>32</v>
      </c>
      <c r="P14" t="s">
        <v>33</v>
      </c>
      <c r="Q14">
        <v>0</v>
      </c>
      <c r="R14" s="7">
        <v>45046</v>
      </c>
      <c r="S14" s="5">
        <v>45051</v>
      </c>
      <c r="T14" t="s">
        <v>34</v>
      </c>
      <c r="U14">
        <v>363</v>
      </c>
      <c r="V14">
        <v>0</v>
      </c>
      <c r="W14">
        <v>0</v>
      </c>
      <c r="X14" t="s">
        <v>101</v>
      </c>
      <c r="Y14" t="s">
        <v>102</v>
      </c>
    </row>
    <row r="15" spans="1:25">
      <c r="A15" t="s">
        <v>103</v>
      </c>
      <c r="B15" t="s">
        <v>26</v>
      </c>
      <c r="C15" t="s">
        <v>27</v>
      </c>
      <c r="D15" t="s">
        <v>104</v>
      </c>
      <c r="E15" t="s">
        <v>105</v>
      </c>
      <c r="F15" s="5">
        <v>45047</v>
      </c>
      <c r="G15" s="5">
        <v>45048</v>
      </c>
      <c r="H15">
        <v>1</v>
      </c>
      <c r="I15">
        <v>1</v>
      </c>
      <c r="J15">
        <v>1</v>
      </c>
      <c r="K15" t="s">
        <v>30</v>
      </c>
      <c r="L15">
        <v>77</v>
      </c>
      <c r="M15">
        <v>77</v>
      </c>
      <c r="N15" t="s">
        <v>106</v>
      </c>
      <c r="O15" t="s">
        <v>32</v>
      </c>
      <c r="P15" t="s">
        <v>33</v>
      </c>
      <c r="Q15">
        <v>0</v>
      </c>
      <c r="R15" s="7">
        <v>45047</v>
      </c>
      <c r="S15" s="5">
        <v>45051</v>
      </c>
      <c r="T15" t="s">
        <v>34</v>
      </c>
      <c r="U15">
        <v>77</v>
      </c>
      <c r="V15">
        <v>0</v>
      </c>
      <c r="W15">
        <v>0</v>
      </c>
      <c r="X15" t="s">
        <v>107</v>
      </c>
      <c r="Y15" t="s">
        <v>108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E20" sqref="E20"/>
    </sheetView>
  </sheetViews>
  <sheetFormatPr defaultColWidth="9" defaultRowHeight="14.4"/>
  <cols>
    <col min="1" max="1" width="12.8888888888889"/>
    <col min="2" max="2" width="10.7777777777778"/>
    <col min="3" max="3" width="9.66666666666667"/>
  </cols>
  <sheetData>
    <row r="1" spans="1:8">
      <c r="A1" t="s">
        <v>0</v>
      </c>
      <c r="B1" t="s">
        <v>5</v>
      </c>
      <c r="C1" t="s">
        <v>6</v>
      </c>
      <c r="D1" t="s">
        <v>12</v>
      </c>
      <c r="H1" t="s">
        <v>109</v>
      </c>
    </row>
    <row r="2" spans="1:9">
      <c r="A2" s="4">
        <v>999222402480163</v>
      </c>
      <c r="B2" s="5">
        <v>45045</v>
      </c>
      <c r="C2" s="5">
        <v>45048</v>
      </c>
      <c r="D2">
        <v>2637</v>
      </c>
      <c r="E2" t="str">
        <f>VLOOKUP(A2,HOP!A:L,12,0)</f>
        <v>2637.00</v>
      </c>
      <c r="F2" t="str">
        <f>VLOOKUP(A2,HOP!A:C,3,0)</f>
        <v>2985962</v>
      </c>
      <c r="G2">
        <f>D2-E2</f>
        <v>0</v>
      </c>
      <c r="H2" t="str">
        <f>$H$1&amp;F2</f>
        <v>,2985962</v>
      </c>
      <c r="I2" t="str">
        <f>VLOOKUP(A2,HOP!A:U,21,0)</f>
        <v>直连</v>
      </c>
    </row>
    <row r="3" spans="1:9">
      <c r="A3" s="4">
        <v>999222708701823</v>
      </c>
      <c r="B3" s="5">
        <v>45047</v>
      </c>
      <c r="C3" s="5">
        <v>45048</v>
      </c>
      <c r="D3">
        <v>111</v>
      </c>
      <c r="E3" t="str">
        <f>VLOOKUP(A3,HOP!A:L,12,0)</f>
        <v>111.00</v>
      </c>
      <c r="F3" t="str">
        <f>VLOOKUP(A3,HOP!A:C,3,0)</f>
        <v>3028957</v>
      </c>
      <c r="G3">
        <f t="shared" ref="G3:G15" si="0">D3-E3</f>
        <v>0</v>
      </c>
      <c r="H3" t="str">
        <f t="shared" ref="H3:H15" si="1">$H$1&amp;F3</f>
        <v>,3028957</v>
      </c>
      <c r="I3" t="str">
        <f>VLOOKUP(A3,HOP!A:U,21,0)</f>
        <v>直连</v>
      </c>
    </row>
    <row r="4" spans="1:9">
      <c r="A4" s="4">
        <v>999223009834532</v>
      </c>
      <c r="B4" s="5">
        <v>45046</v>
      </c>
      <c r="C4" s="5">
        <v>45048</v>
      </c>
      <c r="D4">
        <v>370</v>
      </c>
      <c r="E4" t="str">
        <f>VLOOKUP(A4,HOP!A:L,12,0)</f>
        <v>370.00</v>
      </c>
      <c r="F4" t="str">
        <f>VLOOKUP(A4,HOP!A:C,3,0)</f>
        <v>3091503</v>
      </c>
      <c r="G4">
        <f t="shared" si="0"/>
        <v>0</v>
      </c>
      <c r="H4" t="str">
        <f t="shared" si="1"/>
        <v>,3091503</v>
      </c>
      <c r="I4" t="str">
        <f>VLOOKUP(A4,HOP!A:U,21,0)</f>
        <v>直采</v>
      </c>
    </row>
    <row r="5" spans="1:9">
      <c r="A5" s="4">
        <v>999223224748260</v>
      </c>
      <c r="B5" s="5">
        <v>45047</v>
      </c>
      <c r="C5" s="5">
        <v>45048</v>
      </c>
      <c r="D5">
        <v>48</v>
      </c>
      <c r="E5" t="str">
        <f>VLOOKUP(A5,HOP!A:L,12,0)</f>
        <v>48.00</v>
      </c>
      <c r="F5" t="str">
        <f>VLOOKUP(A5,HOP!A:C,3,0)</f>
        <v>3145883</v>
      </c>
      <c r="G5">
        <f t="shared" si="0"/>
        <v>0</v>
      </c>
      <c r="H5" t="str">
        <f t="shared" si="1"/>
        <v>,3145883</v>
      </c>
      <c r="I5" t="str">
        <f>VLOOKUP(A5,HOP!A:U,21,0)</f>
        <v>直连</v>
      </c>
    </row>
    <row r="6" spans="1:9">
      <c r="A6" s="4">
        <v>999223276318935</v>
      </c>
      <c r="B6" s="5">
        <v>45047</v>
      </c>
      <c r="C6" s="5">
        <v>45048</v>
      </c>
      <c r="D6">
        <v>33</v>
      </c>
      <c r="E6" t="str">
        <f>VLOOKUP(A6,HOP!A:L,12,0)</f>
        <v>33.00</v>
      </c>
      <c r="F6" t="str">
        <f>VLOOKUP(A6,HOP!A:C,3,0)</f>
        <v>3158200</v>
      </c>
      <c r="G6">
        <f t="shared" si="0"/>
        <v>0</v>
      </c>
      <c r="H6" t="str">
        <f t="shared" si="1"/>
        <v>,3158200</v>
      </c>
      <c r="I6" t="str">
        <f>VLOOKUP(A6,HOP!A:U,21,0)</f>
        <v>直连</v>
      </c>
    </row>
    <row r="7" spans="1:9">
      <c r="A7" s="4">
        <v>999223403361375</v>
      </c>
      <c r="B7" s="5">
        <v>45047</v>
      </c>
      <c r="C7" s="5">
        <v>45048</v>
      </c>
      <c r="D7">
        <v>1340</v>
      </c>
      <c r="E7" t="str">
        <f>VLOOKUP(A7,HOP!A:L,12,0)</f>
        <v>1340.00</v>
      </c>
      <c r="F7" t="str">
        <f>VLOOKUP(A7,HOP!A:C,3,0)</f>
        <v>3181200</v>
      </c>
      <c r="G7">
        <f t="shared" si="0"/>
        <v>0</v>
      </c>
      <c r="H7" t="str">
        <f t="shared" si="1"/>
        <v>,3181200</v>
      </c>
      <c r="I7" t="str">
        <f>VLOOKUP(A7,HOP!A:U,21,0)</f>
        <v>直采</v>
      </c>
    </row>
    <row r="8" spans="1:9">
      <c r="A8" s="4">
        <v>999223449536401</v>
      </c>
      <c r="B8" s="5">
        <v>45047</v>
      </c>
      <c r="C8" s="5">
        <v>45048</v>
      </c>
      <c r="D8">
        <v>230</v>
      </c>
      <c r="E8" t="str">
        <f>VLOOKUP(A8,HOP!A:L,12,0)</f>
        <v>230.00</v>
      </c>
      <c r="F8" t="str">
        <f>VLOOKUP(A8,HOP!A:C,3,0)</f>
        <v>3190752</v>
      </c>
      <c r="G8">
        <f t="shared" si="0"/>
        <v>0</v>
      </c>
      <c r="H8" t="str">
        <f t="shared" si="1"/>
        <v>,3190752</v>
      </c>
      <c r="I8" t="str">
        <f>VLOOKUP(A8,HOP!A:U,21,0)</f>
        <v>直采</v>
      </c>
    </row>
    <row r="9" spans="1:9">
      <c r="A9" s="4">
        <v>999223815568250</v>
      </c>
      <c r="B9" s="5">
        <v>45047</v>
      </c>
      <c r="C9" s="5">
        <v>45048</v>
      </c>
      <c r="D9">
        <v>206</v>
      </c>
      <c r="E9" t="str">
        <f>VLOOKUP(A9,HOP!A:L,12,0)</f>
        <v>206.00</v>
      </c>
      <c r="F9" t="str">
        <f>VLOOKUP(A9,HOP!A:C,3,0)</f>
        <v>3279757</v>
      </c>
      <c r="G9">
        <f t="shared" si="0"/>
        <v>0</v>
      </c>
      <c r="H9" t="str">
        <f t="shared" si="1"/>
        <v>,3279757</v>
      </c>
      <c r="I9" t="str">
        <f>VLOOKUP(A9,HOP!A:U,21,0)</f>
        <v>直采</v>
      </c>
    </row>
    <row r="10" spans="1:9">
      <c r="A10" s="4">
        <v>999223832498114</v>
      </c>
      <c r="B10" s="5">
        <v>45045</v>
      </c>
      <c r="C10" s="5">
        <v>45048</v>
      </c>
      <c r="D10">
        <v>363</v>
      </c>
      <c r="E10" t="str">
        <f>VLOOKUP(A10,HOP!A:L,12,0)</f>
        <v>363.00</v>
      </c>
      <c r="F10" t="str">
        <f>VLOOKUP(A10,HOP!A:C,3,0)</f>
        <v>3284147</v>
      </c>
      <c r="G10">
        <f t="shared" si="0"/>
        <v>0</v>
      </c>
      <c r="H10" t="str">
        <f t="shared" si="1"/>
        <v>,3284147</v>
      </c>
      <c r="I10" t="str">
        <f>VLOOKUP(A10,HOP!A:U,21,0)</f>
        <v>直采</v>
      </c>
    </row>
    <row r="11" spans="1:9">
      <c r="A11" s="4">
        <v>999223850136453</v>
      </c>
      <c r="B11" s="5">
        <v>45044</v>
      </c>
      <c r="C11" s="5">
        <v>45048</v>
      </c>
      <c r="D11">
        <v>392</v>
      </c>
      <c r="E11" t="str">
        <f>VLOOKUP(A11,HOP!A:L,12,0)</f>
        <v>392.00</v>
      </c>
      <c r="F11" t="str">
        <f>VLOOKUP(A11,HOP!A:C,3,0)</f>
        <v>3289663</v>
      </c>
      <c r="G11">
        <f t="shared" si="0"/>
        <v>0</v>
      </c>
      <c r="H11" t="str">
        <f t="shared" si="1"/>
        <v>,3289663</v>
      </c>
      <c r="I11" t="str">
        <f>VLOOKUP(A11,HOP!A:U,21,0)</f>
        <v>直采</v>
      </c>
    </row>
    <row r="12" spans="1:9">
      <c r="A12" s="4">
        <v>999223868101318</v>
      </c>
      <c r="B12" s="5">
        <v>45046</v>
      </c>
      <c r="C12" s="5">
        <v>45048</v>
      </c>
      <c r="D12">
        <v>1146</v>
      </c>
      <c r="E12" t="str">
        <f>VLOOKUP(A12,HOP!A:L,12,0)</f>
        <v>1146.00</v>
      </c>
      <c r="F12" t="str">
        <f>VLOOKUP(A12,HOP!A:C,3,0)</f>
        <v>3294425</v>
      </c>
      <c r="G12">
        <f t="shared" si="0"/>
        <v>0</v>
      </c>
      <c r="H12" t="str">
        <f t="shared" si="1"/>
        <v>,3294425</v>
      </c>
      <c r="I12" t="str">
        <f>VLOOKUP(A12,HOP!A:U,21,0)</f>
        <v>直采</v>
      </c>
    </row>
    <row r="13" spans="1:9">
      <c r="A13" s="4">
        <v>23868798875</v>
      </c>
      <c r="B13" s="5">
        <v>45046</v>
      </c>
      <c r="C13" s="5">
        <v>45048</v>
      </c>
      <c r="D13">
        <v>230</v>
      </c>
      <c r="E13" t="str">
        <f>VLOOKUP(A13,HOP!A:L,12,0)</f>
        <v>230.00</v>
      </c>
      <c r="F13" t="str">
        <f>VLOOKUP(A13,HOP!A:C,3,0)</f>
        <v>3294645</v>
      </c>
      <c r="G13">
        <f t="shared" si="0"/>
        <v>0</v>
      </c>
      <c r="H13" t="str">
        <f t="shared" si="1"/>
        <v>,3294645</v>
      </c>
      <c r="I13" t="str">
        <f>VLOOKUP(A13,HOP!A:U,21,0)</f>
        <v>直连</v>
      </c>
    </row>
    <row r="14" spans="1:9">
      <c r="A14" s="4">
        <v>999223924483777</v>
      </c>
      <c r="B14" s="5">
        <v>45046</v>
      </c>
      <c r="C14" s="5">
        <v>45048</v>
      </c>
      <c r="D14">
        <v>363</v>
      </c>
      <c r="E14" t="str">
        <f>VLOOKUP(A14,HOP!A:L,12,0)</f>
        <v>363.00</v>
      </c>
      <c r="F14" t="str">
        <f>VLOOKUP(A14,HOP!A:C,3,0)</f>
        <v>3306814</v>
      </c>
      <c r="G14">
        <f t="shared" si="0"/>
        <v>0</v>
      </c>
      <c r="H14" t="str">
        <f t="shared" si="1"/>
        <v>,3306814</v>
      </c>
      <c r="I14" t="str">
        <f>VLOOKUP(A14,HOP!A:U,21,0)</f>
        <v>直连</v>
      </c>
    </row>
    <row r="15" spans="1:9">
      <c r="A15" s="4">
        <v>999223956521511</v>
      </c>
      <c r="B15" s="5">
        <v>45047</v>
      </c>
      <c r="C15" s="5">
        <v>45048</v>
      </c>
      <c r="D15">
        <v>77</v>
      </c>
      <c r="E15" t="str">
        <f>VLOOKUP(A15,HOP!A:L,12,0)</f>
        <v>77.00</v>
      </c>
      <c r="F15" t="str">
        <f>VLOOKUP(A15,HOP!A:C,3,0)</f>
        <v>3312952</v>
      </c>
      <c r="G15">
        <f t="shared" si="0"/>
        <v>0</v>
      </c>
      <c r="H15" t="str">
        <f t="shared" si="1"/>
        <v>,3312952</v>
      </c>
      <c r="I15" t="str">
        <f>VLOOKUP(A15,HOP!A:U,21,0)</f>
        <v>直连</v>
      </c>
    </row>
    <row r="17" spans="4:4">
      <c r="D17">
        <f>SUM(D2:D16)</f>
        <v>7546</v>
      </c>
    </row>
    <row r="18" spans="4:4">
      <c r="D18">
        <v>7546</v>
      </c>
    </row>
    <row r="20" spans="1:3">
      <c r="A20" t="s">
        <v>110</v>
      </c>
      <c r="B20">
        <v>3499</v>
      </c>
      <c r="C20">
        <v>27464</v>
      </c>
    </row>
    <row r="21" spans="1:3">
      <c r="A21" t="s">
        <v>111</v>
      </c>
      <c r="B21">
        <v>4047</v>
      </c>
      <c r="C21">
        <v>31765.31</v>
      </c>
    </row>
    <row r="22" spans="1:3">
      <c r="A22" t="s">
        <v>112</v>
      </c>
      <c r="B22">
        <f>SUM(B20:B21)</f>
        <v>7546</v>
      </c>
      <c r="C22">
        <f>SUM(C20:C21)</f>
        <v>59229.31</v>
      </c>
    </row>
    <row r="23" spans="1:1">
      <c r="A23" s="6" t="s">
        <v>113</v>
      </c>
    </row>
  </sheetData>
  <autoFilter ref="A1:X15">
    <extLst/>
  </autoFilter>
  <conditionalFormatting sqref="A1:A22 A24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B19" sqref="B19"/>
    </sheetView>
  </sheetViews>
  <sheetFormatPr defaultColWidth="9" defaultRowHeight="14.4"/>
  <cols>
    <col min="1" max="1" width="12.8888888888889"/>
  </cols>
  <sheetData>
    <row r="1" spans="1:22">
      <c r="A1" s="1" t="s">
        <v>114</v>
      </c>
      <c r="B1" s="1" t="s">
        <v>115</v>
      </c>
      <c r="C1" s="1" t="s">
        <v>116</v>
      </c>
      <c r="D1" s="1" t="s">
        <v>117</v>
      </c>
      <c r="E1" s="1" t="s">
        <v>13</v>
      </c>
      <c r="F1" s="1" t="s">
        <v>5</v>
      </c>
      <c r="G1" s="1" t="s">
        <v>6</v>
      </c>
      <c r="H1" s="1" t="s">
        <v>118</v>
      </c>
      <c r="I1" s="1" t="s">
        <v>119</v>
      </c>
      <c r="J1" s="1" t="s">
        <v>120</v>
      </c>
      <c r="K1" s="1" t="s">
        <v>121</v>
      </c>
      <c r="L1" s="1" t="s">
        <v>122</v>
      </c>
      <c r="M1" s="1" t="s">
        <v>123</v>
      </c>
      <c r="N1" s="1" t="s">
        <v>124</v>
      </c>
      <c r="O1" s="1" t="s">
        <v>125</v>
      </c>
      <c r="P1" s="1" t="s">
        <v>126</v>
      </c>
      <c r="Q1" s="1" t="s">
        <v>127</v>
      </c>
      <c r="R1" s="1" t="s">
        <v>128</v>
      </c>
      <c r="S1" s="1" t="s">
        <v>129</v>
      </c>
      <c r="T1" s="1" t="s">
        <v>130</v>
      </c>
      <c r="U1" s="1" t="s">
        <v>131</v>
      </c>
      <c r="V1" s="1" t="s">
        <v>132</v>
      </c>
    </row>
    <row r="2" spans="1:22">
      <c r="A2" s="2">
        <v>999223956521511</v>
      </c>
      <c r="B2" s="3" t="s">
        <v>133</v>
      </c>
      <c r="C2" s="3" t="s">
        <v>134</v>
      </c>
      <c r="D2" s="3" t="s">
        <v>135</v>
      </c>
      <c r="E2" s="3" t="s">
        <v>136</v>
      </c>
      <c r="F2" s="3" t="s">
        <v>133</v>
      </c>
      <c r="G2" s="3" t="s">
        <v>137</v>
      </c>
      <c r="H2" s="3" t="s">
        <v>138</v>
      </c>
      <c r="I2" s="3" t="s">
        <v>139</v>
      </c>
      <c r="J2" s="3" t="s">
        <v>30</v>
      </c>
      <c r="K2" s="3" t="s">
        <v>140</v>
      </c>
      <c r="L2" s="3" t="s">
        <v>140</v>
      </c>
      <c r="M2" s="3" t="s">
        <v>141</v>
      </c>
      <c r="N2" s="3" t="s">
        <v>141</v>
      </c>
      <c r="O2" s="3" t="s">
        <v>142</v>
      </c>
      <c r="P2" s="3" t="s">
        <v>143</v>
      </c>
      <c r="Q2" s="3" t="s">
        <v>144</v>
      </c>
      <c r="R2" s="3" t="s">
        <v>145</v>
      </c>
      <c r="S2" s="3" t="s">
        <v>146</v>
      </c>
      <c r="T2" s="3" t="s">
        <v>147</v>
      </c>
      <c r="U2" s="3" t="s">
        <v>148</v>
      </c>
      <c r="V2" s="3" t="s">
        <v>149</v>
      </c>
    </row>
    <row r="3" spans="1:22">
      <c r="A3" s="2">
        <v>999223924483777</v>
      </c>
      <c r="B3" s="3" t="s">
        <v>150</v>
      </c>
      <c r="C3" s="3" t="s">
        <v>151</v>
      </c>
      <c r="D3" s="3" t="s">
        <v>152</v>
      </c>
      <c r="E3" s="3" t="s">
        <v>153</v>
      </c>
      <c r="F3" s="3" t="s">
        <v>150</v>
      </c>
      <c r="G3" s="3" t="s">
        <v>137</v>
      </c>
      <c r="H3" s="3" t="s">
        <v>138</v>
      </c>
      <c r="I3" s="3" t="s">
        <v>154</v>
      </c>
      <c r="J3" s="3" t="s">
        <v>30</v>
      </c>
      <c r="K3" s="3" t="s">
        <v>155</v>
      </c>
      <c r="L3" s="3" t="s">
        <v>155</v>
      </c>
      <c r="M3" s="3" t="s">
        <v>141</v>
      </c>
      <c r="N3" s="3" t="s">
        <v>141</v>
      </c>
      <c r="O3" s="3" t="s">
        <v>142</v>
      </c>
      <c r="P3" s="3" t="s">
        <v>143</v>
      </c>
      <c r="Q3" s="3" t="s">
        <v>144</v>
      </c>
      <c r="R3" s="3" t="s">
        <v>156</v>
      </c>
      <c r="S3" s="3" t="s">
        <v>146</v>
      </c>
      <c r="T3" s="3" t="s">
        <v>147</v>
      </c>
      <c r="U3" s="3" t="s">
        <v>148</v>
      </c>
      <c r="V3" s="3" t="s">
        <v>149</v>
      </c>
    </row>
    <row r="4" spans="1:22">
      <c r="A4" s="2">
        <v>23868798875</v>
      </c>
      <c r="B4" s="3" t="s">
        <v>157</v>
      </c>
      <c r="C4" s="3" t="s">
        <v>158</v>
      </c>
      <c r="D4" s="3" t="s">
        <v>159</v>
      </c>
      <c r="E4" s="3" t="s">
        <v>160</v>
      </c>
      <c r="F4" s="3" t="s">
        <v>150</v>
      </c>
      <c r="G4" s="3" t="s">
        <v>137</v>
      </c>
      <c r="H4" s="3" t="s">
        <v>138</v>
      </c>
      <c r="I4" s="3" t="s">
        <v>161</v>
      </c>
      <c r="J4" s="3" t="s">
        <v>30</v>
      </c>
      <c r="K4" s="3" t="s">
        <v>162</v>
      </c>
      <c r="L4" s="3" t="s">
        <v>162</v>
      </c>
      <c r="M4" s="3" t="s">
        <v>141</v>
      </c>
      <c r="N4" s="3" t="s">
        <v>141</v>
      </c>
      <c r="O4" s="3" t="s">
        <v>142</v>
      </c>
      <c r="P4" s="3" t="s">
        <v>143</v>
      </c>
      <c r="Q4" s="3" t="s">
        <v>144</v>
      </c>
      <c r="R4" s="3" t="s">
        <v>163</v>
      </c>
      <c r="S4" s="3" t="s">
        <v>146</v>
      </c>
      <c r="T4" s="3" t="s">
        <v>147</v>
      </c>
      <c r="U4" s="3" t="s">
        <v>148</v>
      </c>
      <c r="V4" s="3" t="s">
        <v>164</v>
      </c>
    </row>
    <row r="5" spans="1:22">
      <c r="A5" s="2">
        <v>999223868101318</v>
      </c>
      <c r="B5" s="3" t="s">
        <v>157</v>
      </c>
      <c r="C5" s="3" t="s">
        <v>165</v>
      </c>
      <c r="D5" s="3" t="s">
        <v>166</v>
      </c>
      <c r="E5" s="3" t="s">
        <v>167</v>
      </c>
      <c r="F5" s="3" t="s">
        <v>150</v>
      </c>
      <c r="G5" s="3" t="s">
        <v>137</v>
      </c>
      <c r="H5" s="3" t="s">
        <v>138</v>
      </c>
      <c r="I5" s="3" t="s">
        <v>168</v>
      </c>
      <c r="J5" s="3" t="s">
        <v>30</v>
      </c>
      <c r="K5" s="3" t="s">
        <v>169</v>
      </c>
      <c r="L5" s="3" t="s">
        <v>169</v>
      </c>
      <c r="M5" s="3" t="s">
        <v>141</v>
      </c>
      <c r="N5" s="3" t="s">
        <v>141</v>
      </c>
      <c r="O5" s="3" t="s">
        <v>142</v>
      </c>
      <c r="P5" s="3" t="s">
        <v>143</v>
      </c>
      <c r="Q5" s="3" t="s">
        <v>144</v>
      </c>
      <c r="R5" s="3" t="s">
        <v>170</v>
      </c>
      <c r="S5" s="3" t="s">
        <v>146</v>
      </c>
      <c r="T5" s="3" t="s">
        <v>147</v>
      </c>
      <c r="U5" s="3" t="s">
        <v>171</v>
      </c>
      <c r="V5" s="3" t="s">
        <v>164</v>
      </c>
    </row>
    <row r="6" spans="1:22">
      <c r="A6" s="2">
        <v>999223850136453</v>
      </c>
      <c r="B6" s="3" t="s">
        <v>172</v>
      </c>
      <c r="C6" s="3" t="s">
        <v>173</v>
      </c>
      <c r="D6" s="3" t="s">
        <v>174</v>
      </c>
      <c r="E6" s="3" t="s">
        <v>175</v>
      </c>
      <c r="F6" s="3" t="s">
        <v>176</v>
      </c>
      <c r="G6" s="3" t="s">
        <v>137</v>
      </c>
      <c r="H6" s="3" t="s">
        <v>138</v>
      </c>
      <c r="I6" s="3" t="s">
        <v>177</v>
      </c>
      <c r="J6" s="3" t="s">
        <v>30</v>
      </c>
      <c r="K6" s="3" t="s">
        <v>178</v>
      </c>
      <c r="L6" s="3" t="s">
        <v>178</v>
      </c>
      <c r="M6" s="3" t="s">
        <v>141</v>
      </c>
      <c r="N6" s="3" t="s">
        <v>141</v>
      </c>
      <c r="O6" s="3" t="s">
        <v>142</v>
      </c>
      <c r="P6" s="3" t="s">
        <v>143</v>
      </c>
      <c r="Q6" s="3" t="s">
        <v>144</v>
      </c>
      <c r="R6" s="3" t="s">
        <v>179</v>
      </c>
      <c r="S6" s="3" t="s">
        <v>146</v>
      </c>
      <c r="T6" s="3" t="s">
        <v>147</v>
      </c>
      <c r="U6" s="3" t="s">
        <v>171</v>
      </c>
      <c r="V6" s="3" t="s">
        <v>149</v>
      </c>
    </row>
    <row r="7" spans="1:22">
      <c r="A7" s="2">
        <v>999223832498114</v>
      </c>
      <c r="B7" s="3" t="s">
        <v>180</v>
      </c>
      <c r="C7" s="3" t="s">
        <v>181</v>
      </c>
      <c r="D7" s="3" t="s">
        <v>182</v>
      </c>
      <c r="E7" s="3" t="s">
        <v>183</v>
      </c>
      <c r="F7" s="3" t="s">
        <v>184</v>
      </c>
      <c r="G7" s="3" t="s">
        <v>137</v>
      </c>
      <c r="H7" s="3" t="s">
        <v>138</v>
      </c>
      <c r="I7" s="3" t="s">
        <v>185</v>
      </c>
      <c r="J7" s="3" t="s">
        <v>30</v>
      </c>
      <c r="K7" s="3" t="s">
        <v>155</v>
      </c>
      <c r="L7" s="3" t="s">
        <v>155</v>
      </c>
      <c r="M7" s="3" t="s">
        <v>141</v>
      </c>
      <c r="N7" s="3" t="s">
        <v>141</v>
      </c>
      <c r="O7" s="3" t="s">
        <v>142</v>
      </c>
      <c r="P7" s="3" t="s">
        <v>143</v>
      </c>
      <c r="Q7" s="3" t="s">
        <v>144</v>
      </c>
      <c r="R7" s="3" t="s">
        <v>186</v>
      </c>
      <c r="S7" s="3" t="s">
        <v>146</v>
      </c>
      <c r="T7" s="3" t="s">
        <v>147</v>
      </c>
      <c r="U7" s="3" t="s">
        <v>171</v>
      </c>
      <c r="V7" s="3" t="s">
        <v>149</v>
      </c>
    </row>
    <row r="8" spans="1:22">
      <c r="A8" s="2">
        <v>999223815568250</v>
      </c>
      <c r="B8" s="3" t="s">
        <v>187</v>
      </c>
      <c r="C8" s="3" t="s">
        <v>188</v>
      </c>
      <c r="D8" s="3" t="s">
        <v>166</v>
      </c>
      <c r="E8" s="3" t="s">
        <v>189</v>
      </c>
      <c r="F8" s="3" t="s">
        <v>133</v>
      </c>
      <c r="G8" s="3" t="s">
        <v>137</v>
      </c>
      <c r="H8" s="3" t="s">
        <v>138</v>
      </c>
      <c r="I8" s="3" t="s">
        <v>190</v>
      </c>
      <c r="J8" s="3" t="s">
        <v>30</v>
      </c>
      <c r="K8" s="3" t="s">
        <v>191</v>
      </c>
      <c r="L8" s="3" t="s">
        <v>191</v>
      </c>
      <c r="M8" s="3" t="s">
        <v>141</v>
      </c>
      <c r="N8" s="3" t="s">
        <v>141</v>
      </c>
      <c r="O8" s="3" t="s">
        <v>142</v>
      </c>
      <c r="P8" s="3" t="s">
        <v>143</v>
      </c>
      <c r="Q8" s="3" t="s">
        <v>144</v>
      </c>
      <c r="R8" s="3" t="s">
        <v>192</v>
      </c>
      <c r="S8" s="3" t="s">
        <v>146</v>
      </c>
      <c r="T8" s="3" t="s">
        <v>147</v>
      </c>
      <c r="U8" s="3" t="s">
        <v>171</v>
      </c>
      <c r="V8" s="3" t="s">
        <v>164</v>
      </c>
    </row>
    <row r="9" spans="1:22">
      <c r="A9" s="2">
        <v>999223832498114</v>
      </c>
      <c r="B9" s="3" t="s">
        <v>193</v>
      </c>
      <c r="C9" s="3" t="s">
        <v>194</v>
      </c>
      <c r="D9" s="3" t="s">
        <v>182</v>
      </c>
      <c r="E9" s="3" t="s">
        <v>183</v>
      </c>
      <c r="F9" s="3" t="s">
        <v>184</v>
      </c>
      <c r="G9" s="3" t="s">
        <v>137</v>
      </c>
      <c r="H9" s="3" t="s">
        <v>138</v>
      </c>
      <c r="I9" s="3" t="s">
        <v>142</v>
      </c>
      <c r="J9" s="3" t="s">
        <v>195</v>
      </c>
      <c r="K9" s="3" t="s">
        <v>142</v>
      </c>
      <c r="L9" s="3" t="s">
        <v>142</v>
      </c>
      <c r="M9" s="3" t="s">
        <v>141</v>
      </c>
      <c r="N9" s="3" t="s">
        <v>141</v>
      </c>
      <c r="O9" s="3" t="s">
        <v>142</v>
      </c>
      <c r="P9" s="3" t="s">
        <v>143</v>
      </c>
      <c r="Q9" s="3" t="s">
        <v>144</v>
      </c>
      <c r="R9" s="3" t="s">
        <v>196</v>
      </c>
      <c r="S9" s="3" t="s">
        <v>146</v>
      </c>
      <c r="T9" s="3" t="s">
        <v>147</v>
      </c>
      <c r="U9" s="3" t="s">
        <v>171</v>
      </c>
      <c r="V9" s="3" t="s">
        <v>149</v>
      </c>
    </row>
    <row r="10" spans="1:22">
      <c r="A10" s="2">
        <v>999223449536401</v>
      </c>
      <c r="B10" s="3" t="s">
        <v>197</v>
      </c>
      <c r="C10" s="3" t="s">
        <v>198</v>
      </c>
      <c r="D10" s="3" t="s">
        <v>199</v>
      </c>
      <c r="E10" s="3" t="s">
        <v>200</v>
      </c>
      <c r="F10" s="3" t="s">
        <v>133</v>
      </c>
      <c r="G10" s="3" t="s">
        <v>137</v>
      </c>
      <c r="H10" s="3" t="s">
        <v>138</v>
      </c>
      <c r="I10" s="3" t="s">
        <v>201</v>
      </c>
      <c r="J10" s="3" t="s">
        <v>30</v>
      </c>
      <c r="K10" s="3" t="s">
        <v>162</v>
      </c>
      <c r="L10" s="3" t="s">
        <v>162</v>
      </c>
      <c r="M10" s="3" t="s">
        <v>141</v>
      </c>
      <c r="N10" s="3" t="s">
        <v>141</v>
      </c>
      <c r="O10" s="3" t="s">
        <v>142</v>
      </c>
      <c r="P10" s="3" t="s">
        <v>143</v>
      </c>
      <c r="Q10" s="3" t="s">
        <v>144</v>
      </c>
      <c r="R10" s="3" t="s">
        <v>202</v>
      </c>
      <c r="S10" s="3" t="s">
        <v>146</v>
      </c>
      <c r="T10" s="3" t="s">
        <v>147</v>
      </c>
      <c r="U10" s="3" t="s">
        <v>171</v>
      </c>
      <c r="V10" s="3" t="s">
        <v>149</v>
      </c>
    </row>
    <row r="11" spans="1:22">
      <c r="A11" s="2">
        <v>999223403361375</v>
      </c>
      <c r="B11" s="3" t="s">
        <v>203</v>
      </c>
      <c r="C11" s="3" t="s">
        <v>204</v>
      </c>
      <c r="D11" s="3" t="s">
        <v>166</v>
      </c>
      <c r="E11" s="3" t="s">
        <v>205</v>
      </c>
      <c r="F11" s="3" t="s">
        <v>133</v>
      </c>
      <c r="G11" s="3" t="s">
        <v>137</v>
      </c>
      <c r="H11" s="3" t="s">
        <v>138</v>
      </c>
      <c r="I11" s="3" t="s">
        <v>206</v>
      </c>
      <c r="J11" s="3" t="s">
        <v>30</v>
      </c>
      <c r="K11" s="3" t="s">
        <v>207</v>
      </c>
      <c r="L11" s="3" t="s">
        <v>207</v>
      </c>
      <c r="M11" s="3" t="s">
        <v>141</v>
      </c>
      <c r="N11" s="3" t="s">
        <v>141</v>
      </c>
      <c r="O11" s="3" t="s">
        <v>142</v>
      </c>
      <c r="P11" s="3" t="s">
        <v>143</v>
      </c>
      <c r="Q11" s="3" t="s">
        <v>144</v>
      </c>
      <c r="R11" s="3" t="s">
        <v>208</v>
      </c>
      <c r="S11" s="3" t="s">
        <v>146</v>
      </c>
      <c r="T11" s="3" t="s">
        <v>147</v>
      </c>
      <c r="U11" s="3" t="s">
        <v>171</v>
      </c>
      <c r="V11" s="3" t="s">
        <v>164</v>
      </c>
    </row>
    <row r="12" spans="1:22">
      <c r="A12" s="2">
        <v>999223276318935</v>
      </c>
      <c r="B12" s="3" t="s">
        <v>209</v>
      </c>
      <c r="C12" s="3" t="s">
        <v>210</v>
      </c>
      <c r="D12" s="3" t="s">
        <v>211</v>
      </c>
      <c r="E12" s="3" t="s">
        <v>212</v>
      </c>
      <c r="F12" s="3" t="s">
        <v>133</v>
      </c>
      <c r="G12" s="3" t="s">
        <v>137</v>
      </c>
      <c r="H12" s="3" t="s">
        <v>138</v>
      </c>
      <c r="I12" s="3" t="s">
        <v>213</v>
      </c>
      <c r="J12" s="3" t="s">
        <v>30</v>
      </c>
      <c r="K12" s="3" t="s">
        <v>214</v>
      </c>
      <c r="L12" s="3" t="s">
        <v>214</v>
      </c>
      <c r="M12" s="3" t="s">
        <v>141</v>
      </c>
      <c r="N12" s="3" t="s">
        <v>141</v>
      </c>
      <c r="O12" s="3" t="s">
        <v>142</v>
      </c>
      <c r="P12" s="3" t="s">
        <v>143</v>
      </c>
      <c r="Q12" s="3" t="s">
        <v>144</v>
      </c>
      <c r="R12" s="3" t="s">
        <v>215</v>
      </c>
      <c r="S12" s="3" t="s">
        <v>146</v>
      </c>
      <c r="T12" s="3" t="s">
        <v>147</v>
      </c>
      <c r="U12" s="3" t="s">
        <v>148</v>
      </c>
      <c r="V12" s="3" t="s">
        <v>164</v>
      </c>
    </row>
    <row r="13" spans="1:22">
      <c r="A13" s="2">
        <v>999223224748260</v>
      </c>
      <c r="B13" s="3" t="s">
        <v>216</v>
      </c>
      <c r="C13" s="3" t="s">
        <v>217</v>
      </c>
      <c r="D13" s="3" t="s">
        <v>218</v>
      </c>
      <c r="E13" s="3" t="s">
        <v>219</v>
      </c>
      <c r="F13" s="3" t="s">
        <v>133</v>
      </c>
      <c r="G13" s="3" t="s">
        <v>137</v>
      </c>
      <c r="H13" s="3" t="s">
        <v>138</v>
      </c>
      <c r="I13" s="3" t="s">
        <v>220</v>
      </c>
      <c r="J13" s="3" t="s">
        <v>30</v>
      </c>
      <c r="K13" s="3" t="s">
        <v>221</v>
      </c>
      <c r="L13" s="3" t="s">
        <v>221</v>
      </c>
      <c r="M13" s="3" t="s">
        <v>141</v>
      </c>
      <c r="N13" s="3" t="s">
        <v>141</v>
      </c>
      <c r="O13" s="3" t="s">
        <v>142</v>
      </c>
      <c r="P13" s="3" t="s">
        <v>143</v>
      </c>
      <c r="Q13" s="3" t="s">
        <v>144</v>
      </c>
      <c r="R13" s="3" t="s">
        <v>222</v>
      </c>
      <c r="S13" s="3" t="s">
        <v>146</v>
      </c>
      <c r="T13" s="3" t="s">
        <v>147</v>
      </c>
      <c r="U13" s="3" t="s">
        <v>148</v>
      </c>
      <c r="V13" s="3" t="s">
        <v>149</v>
      </c>
    </row>
    <row r="14" spans="1:22">
      <c r="A14" s="2">
        <v>999223009834532</v>
      </c>
      <c r="B14" s="3" t="s">
        <v>223</v>
      </c>
      <c r="C14" s="3" t="s">
        <v>224</v>
      </c>
      <c r="D14" s="3" t="s">
        <v>225</v>
      </c>
      <c r="E14" s="3" t="s">
        <v>226</v>
      </c>
      <c r="F14" s="3" t="s">
        <v>150</v>
      </c>
      <c r="G14" s="3" t="s">
        <v>137</v>
      </c>
      <c r="H14" s="3" t="s">
        <v>138</v>
      </c>
      <c r="I14" s="3" t="s">
        <v>227</v>
      </c>
      <c r="J14" s="3" t="s">
        <v>30</v>
      </c>
      <c r="K14" s="3" t="s">
        <v>228</v>
      </c>
      <c r="L14" s="3" t="s">
        <v>228</v>
      </c>
      <c r="M14" s="3" t="s">
        <v>141</v>
      </c>
      <c r="N14" s="3" t="s">
        <v>141</v>
      </c>
      <c r="O14" s="3" t="s">
        <v>142</v>
      </c>
      <c r="P14" s="3" t="s">
        <v>143</v>
      </c>
      <c r="Q14" s="3" t="s">
        <v>144</v>
      </c>
      <c r="R14" s="3" t="s">
        <v>229</v>
      </c>
      <c r="S14" s="3" t="s">
        <v>146</v>
      </c>
      <c r="T14" s="3" t="s">
        <v>147</v>
      </c>
      <c r="U14" s="3" t="s">
        <v>171</v>
      </c>
      <c r="V14" s="3" t="s">
        <v>164</v>
      </c>
    </row>
    <row r="15" spans="1:22">
      <c r="A15" s="2">
        <v>999222708701823</v>
      </c>
      <c r="B15" s="3" t="s">
        <v>230</v>
      </c>
      <c r="C15" s="3" t="s">
        <v>231</v>
      </c>
      <c r="D15" s="3" t="s">
        <v>182</v>
      </c>
      <c r="E15" s="3" t="s">
        <v>232</v>
      </c>
      <c r="F15" s="3" t="s">
        <v>133</v>
      </c>
      <c r="G15" s="3" t="s">
        <v>137</v>
      </c>
      <c r="H15" s="3" t="s">
        <v>138</v>
      </c>
      <c r="I15" s="3" t="s">
        <v>233</v>
      </c>
      <c r="J15" s="3" t="s">
        <v>30</v>
      </c>
      <c r="K15" s="3" t="s">
        <v>234</v>
      </c>
      <c r="L15" s="3" t="s">
        <v>234</v>
      </c>
      <c r="M15" s="3" t="s">
        <v>141</v>
      </c>
      <c r="N15" s="3" t="s">
        <v>141</v>
      </c>
      <c r="O15" s="3" t="s">
        <v>142</v>
      </c>
      <c r="P15" s="3" t="s">
        <v>143</v>
      </c>
      <c r="Q15" s="3" t="s">
        <v>144</v>
      </c>
      <c r="R15" s="3" t="s">
        <v>235</v>
      </c>
      <c r="S15" s="3" t="s">
        <v>146</v>
      </c>
      <c r="T15" s="3" t="s">
        <v>147</v>
      </c>
      <c r="U15" s="3" t="s">
        <v>148</v>
      </c>
      <c r="V15" s="3" t="s">
        <v>149</v>
      </c>
    </row>
    <row r="16" spans="1:22">
      <c r="A16" s="2">
        <v>999222402480163</v>
      </c>
      <c r="B16" s="3" t="s">
        <v>236</v>
      </c>
      <c r="C16" s="3" t="s">
        <v>237</v>
      </c>
      <c r="D16" s="3" t="s">
        <v>238</v>
      </c>
      <c r="E16" s="3" t="s">
        <v>239</v>
      </c>
      <c r="F16" s="3" t="s">
        <v>184</v>
      </c>
      <c r="G16" s="3" t="s">
        <v>137</v>
      </c>
      <c r="H16" s="3" t="s">
        <v>138</v>
      </c>
      <c r="I16" s="3" t="s">
        <v>240</v>
      </c>
      <c r="J16" s="3" t="s">
        <v>30</v>
      </c>
      <c r="K16" s="3" t="s">
        <v>241</v>
      </c>
      <c r="L16" s="3" t="s">
        <v>241</v>
      </c>
      <c r="M16" s="3" t="s">
        <v>141</v>
      </c>
      <c r="N16" s="3" t="s">
        <v>141</v>
      </c>
      <c r="O16" s="3" t="s">
        <v>142</v>
      </c>
      <c r="P16" s="3" t="s">
        <v>143</v>
      </c>
      <c r="Q16" s="3" t="s">
        <v>144</v>
      </c>
      <c r="R16" s="3" t="s">
        <v>242</v>
      </c>
      <c r="S16" s="3" t="s">
        <v>146</v>
      </c>
      <c r="T16" s="3" t="s">
        <v>147</v>
      </c>
      <c r="U16" s="3" t="s">
        <v>148</v>
      </c>
      <c r="V16" s="3" t="s">
        <v>243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2023-05-05T02:39:37Z</dcterms:created>
  <dcterms:modified xsi:type="dcterms:W3CDTF">2023-05-05T02:56:32Z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29670C5C552B4B61BE77AD5DAFF259FC_12</vt:lpwstr>
  </property>
</Properties>
</file>