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对账!$A$1:$X$46</definedName>
  </definedNames>
  <calcPr calcId="144525"/>
</workbook>
</file>

<file path=xl/sharedStrings.xml><?xml version="1.0" encoding="utf-8"?>
<sst xmlns="http://schemas.openxmlformats.org/spreadsheetml/2006/main" count="1223" uniqueCount="402">
  <si>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</si>
  <si>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</si>
  <si>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</si>
  <si>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</si>
  <si>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</si>
  <si>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</si>
  <si>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</si>
  <si>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</si>
  <si>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</si>
  <si>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</si>
  <si>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</si>
  <si>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</si>
  <si>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</si>
  <si>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</si>
  <si>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</si>
  <si>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</si>
  <si>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</si>
  <si>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</si>
  <si>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</si>
  <si>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</si>
  <si>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</si>
  <si>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</si>
  <si>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</si>
  <si>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</si>
  <si>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</si>
  <si>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999223100846513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</si>
  <si>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</si>
  <si>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</si>
  <si>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</si>
  <si>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</si>
  <si>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</si>
  <si>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XIE/WEIWEI,Xie/Jun</t>
  </si>
  <si>
    <t>CA363230429CNY</t>
  </si>
  <si>
    <t>未提现</t>
  </si>
  <si>
    <t>携程开票</t>
  </si>
  <si>
    <t xml:space="preserve">	</t>
  </si>
  <si>
    <t xml:space="preserve">999223112067499	</t>
  </si>
  <si>
    <t>JIANG/LEI,ZHANG/WEN</t>
  </si>
  <si>
    <t xml:space="preserve">3116134	</t>
  </si>
  <si>
    <t xml:space="preserve">999223197462558	</t>
  </si>
  <si>
    <t>WANG/HAIMING</t>
  </si>
  <si>
    <t xml:space="preserve">3137796	</t>
  </si>
  <si>
    <t xml:space="preserve">999223470294223	</t>
  </si>
  <si>
    <t>[香港]富荟土瓜湾酒店(iclub To Kwa Wan Hotel)(17099151)</t>
  </si>
  <si>
    <t>尊荟客房(至少提前3天预订)&lt;连住2-7晚&gt;&lt;双人入住&gt;&lt;内宾&gt;&lt;无早&gt;</t>
  </si>
  <si>
    <t>ZHU/HAIJUN</t>
  </si>
  <si>
    <t xml:space="preserve">3194772	</t>
  </si>
  <si>
    <t xml:space="preserve">999223575888825	</t>
  </si>
  <si>
    <t>[梅州]梅州白天鹅迎宾馆(100697959)</t>
  </si>
  <si>
    <t>商务江景大床房&lt;超值特惠&gt;&lt;双人入住&gt;&lt;日历房套餐高价值&gt;&lt;单早&gt;&lt;新酒店礼盒&gt;</t>
  </si>
  <si>
    <t>杨伊楠</t>
  </si>
  <si>
    <t xml:space="preserve">999223585957990	</t>
  </si>
  <si>
    <t>[香港]香港广易商务宾馆(家庭旅馆)(WIDE EVER HOSTEL)(2981749)</t>
  </si>
  <si>
    <t>大床房&lt;特惠专享&gt;&lt;双人入住&gt;&lt;无早&gt;</t>
  </si>
  <si>
    <t>NI/PENGCHENG</t>
  </si>
  <si>
    <t xml:space="preserve">3214785	</t>
  </si>
  <si>
    <t xml:space="preserve">acknowledged	</t>
  </si>
  <si>
    <t xml:space="preserve">999223604198873	</t>
  </si>
  <si>
    <t>戴春银,张伟,张倩</t>
  </si>
  <si>
    <t xml:space="preserve">999223619943523	</t>
  </si>
  <si>
    <t>[深圳]深圳中洲圣廷苑酒店世纪楼(67322800)</t>
  </si>
  <si>
    <t>豪华双床房&lt;双人入住&gt;&lt;内宾&gt;&lt;预付&gt;&lt;无早&gt;</t>
  </si>
  <si>
    <t>詹欣豪</t>
  </si>
  <si>
    <t xml:space="preserve">3220640	</t>
  </si>
  <si>
    <t xml:space="preserve">894871844	</t>
  </si>
  <si>
    <t xml:space="preserve">23626295658	</t>
  </si>
  <si>
    <t>[上海]上海龙之梦大酒店(10116857)</t>
  </si>
  <si>
    <t>豪华房&lt;双人入住&gt;&lt;内宾&gt;&lt;预付&gt;&lt;无早&gt;</t>
  </si>
  <si>
    <t>李麟</t>
  </si>
  <si>
    <t xml:space="preserve">3221584	</t>
  </si>
  <si>
    <t xml:space="preserve">6981018	</t>
  </si>
  <si>
    <t xml:space="preserve">999223631850185	</t>
  </si>
  <si>
    <t>[厦门]厦门国际会议中心酒店（环岛路酒店）(67322689)</t>
  </si>
  <si>
    <t>高级海景双床房&lt;双人入住&gt;&lt;内宾&gt;&lt;预付&gt;&lt;双早&gt;</t>
  </si>
  <si>
    <t>成良忆</t>
  </si>
  <si>
    <t xml:space="preserve">3223629	</t>
  </si>
  <si>
    <t>取消</t>
  </si>
  <si>
    <t xml:space="preserve">999223085565231	</t>
  </si>
  <si>
    <t>高级客房(至少提前5天预订)&lt;双人入住&gt;&lt;内宾&gt;&lt;无早&gt;</t>
  </si>
  <si>
    <t>LIANG/DANQIONG,HU/Xiaorong</t>
  </si>
  <si>
    <t>CA363230430CNY</t>
  </si>
  <si>
    <t xml:space="preserve">999223260771925	</t>
  </si>
  <si>
    <t>[香港]香港港岛海逸君绰酒店(Harbour Grand Hong Kong)(17081023)</t>
  </si>
  <si>
    <t>高级海景客房(至少连住2晚及以上)&lt;特惠专享&gt;&lt;双人入住&gt;&lt;内宾&gt;&lt;无早&gt;</t>
  </si>
  <si>
    <t>Qin/Liyun</t>
  </si>
  <si>
    <t xml:space="preserve">3154925	</t>
  </si>
  <si>
    <t xml:space="preserve">999223459943162	</t>
  </si>
  <si>
    <t>杨洪源</t>
  </si>
  <si>
    <t xml:space="preserve">999223636305358	</t>
  </si>
  <si>
    <t>商务城景双床房&lt;特惠专享&gt;&lt;双人入住&gt;&lt;双早&gt;&lt;日历房套餐高价值&gt;&lt;新酒店礼盒&gt;</t>
  </si>
  <si>
    <t>曹瑜,王毅</t>
  </si>
  <si>
    <t xml:space="preserve">999223637564968	</t>
  </si>
  <si>
    <t>[梅州]梅州麓湖山酒店(67856423)</t>
  </si>
  <si>
    <t>零压豪华双床房&lt;超值特惠&gt;&lt;双人入住&gt;&lt;双早&gt;&lt;日历房套餐高价值&gt;&lt;新酒店礼盒&gt;</t>
  </si>
  <si>
    <t>麦康森</t>
  </si>
  <si>
    <t xml:space="preserve">999223641057204	</t>
  </si>
  <si>
    <t>李烁</t>
  </si>
  <si>
    <t xml:space="preserve">999223641202434	</t>
  </si>
  <si>
    <t>蔡显煌</t>
  </si>
  <si>
    <t xml:space="preserve">999223642943024	</t>
  </si>
  <si>
    <t>[梅州]梅州新飞腾艺术酒店(100914635)</t>
  </si>
  <si>
    <t>豪华主题大床房&lt;特惠专享&gt;&lt;双人入住&gt;&lt;无早&gt;</t>
  </si>
  <si>
    <t>彭艳华</t>
  </si>
  <si>
    <t xml:space="preserve">3226424	</t>
  </si>
  <si>
    <t xml:space="preserve">999223643868148	</t>
  </si>
  <si>
    <t>[漳浦]翡翠湾禧月海景酒店(89052199)</t>
  </si>
  <si>
    <t>豪华海景标间&lt;超值特惠&gt;&lt;双人入住&gt;&lt;双早&gt;</t>
  </si>
  <si>
    <t>陆嘉辉</t>
  </si>
  <si>
    <t xml:space="preserve">3226592	</t>
  </si>
  <si>
    <t xml:space="preserve">acknowledge	</t>
  </si>
  <si>
    <t xml:space="preserve">999223645892917	</t>
  </si>
  <si>
    <t>豪华大床房&lt;双人入住&gt;&lt;升级特惠&gt;&lt;双早&gt;&lt;新高价值日历房套餐&gt;&lt;新酒店礼盒&gt;</t>
  </si>
  <si>
    <t>朱健伟</t>
  </si>
  <si>
    <t xml:space="preserve">999223173439799	</t>
  </si>
  <si>
    <t>鄧權勳</t>
  </si>
  <si>
    <t>CA363230501CNY</t>
  </si>
  <si>
    <t xml:space="preserve">999223554314196	</t>
  </si>
  <si>
    <t>李小洁</t>
  </si>
  <si>
    <t xml:space="preserve">3209633	</t>
  </si>
  <si>
    <t xml:space="preserve">23560906851	</t>
  </si>
  <si>
    <t>侯鹏辉</t>
  </si>
  <si>
    <t xml:space="preserve">999223560944440	</t>
  </si>
  <si>
    <t>严华</t>
  </si>
  <si>
    <t xml:space="preserve">999223633255137	</t>
  </si>
  <si>
    <t>胡捷</t>
  </si>
  <si>
    <t xml:space="preserve">3224031	</t>
  </si>
  <si>
    <t xml:space="preserve">999223644734026	</t>
  </si>
  <si>
    <t>标准双床房&lt;特惠专享&gt;&lt;双人入住&gt;&lt;无早&gt;</t>
  </si>
  <si>
    <t>WANG/GANG,CHE/LI</t>
  </si>
  <si>
    <t xml:space="preserve">3226771	</t>
  </si>
  <si>
    <t xml:space="preserve">999223657743474	</t>
  </si>
  <si>
    <t>商务江景大床房&lt;特惠促销&gt;&lt;双人入住&gt;&lt;双早&gt;&lt;日历房套餐高价值&gt;&lt;新酒店礼盒&gt;</t>
  </si>
  <si>
    <t>闫臣</t>
  </si>
  <si>
    <t xml:space="preserve">999223658945591	</t>
  </si>
  <si>
    <t>管江涛</t>
  </si>
  <si>
    <t xml:space="preserve">999223678506933	</t>
  </si>
  <si>
    <t>陈福龙</t>
  </si>
  <si>
    <t>CA363230502CNY</t>
  </si>
  <si>
    <t xml:space="preserve">999223461418555	</t>
  </si>
  <si>
    <t>Suhadi/Suhadi</t>
  </si>
  <si>
    <t>CA363230503CNY</t>
  </si>
  <si>
    <t xml:space="preserve">3193047	</t>
  </si>
  <si>
    <t xml:space="preserve">999223652792201	</t>
  </si>
  <si>
    <t>[香港]香港帝国酒店(Imperial Hotel)(808817)</t>
  </si>
  <si>
    <t>高级房&lt;双人入住&gt;&lt;内宾&gt;&lt;预付&gt;&lt;无早&gt;</t>
  </si>
  <si>
    <t>Wu/Yao</t>
  </si>
  <si>
    <t xml:space="preserve">3228883	</t>
  </si>
  <si>
    <t xml:space="preserve">15936746	</t>
  </si>
  <si>
    <t xml:space="preserve">999223697883629	</t>
  </si>
  <si>
    <t>[广州]广州颐和大酒店(69327191)</t>
  </si>
  <si>
    <t>高级大床房&lt;双人入住&gt;&lt;内宾&gt;&lt;预付&gt;&lt;双早&gt;</t>
  </si>
  <si>
    <t>陈志强</t>
  </si>
  <si>
    <t xml:space="preserve">3237252	</t>
  </si>
  <si>
    <t xml:space="preserve">999223707252222	</t>
  </si>
  <si>
    <t>[临沂]临沂鲁商铂尔曼大酒店(27944450)</t>
  </si>
  <si>
    <t>高级大床房&lt;双人入住&gt;&lt;内宾&gt;&lt;预付&gt;&lt;无早&gt;</t>
  </si>
  <si>
    <t>张义蒙</t>
  </si>
  <si>
    <t xml:space="preserve">3241903	</t>
  </si>
  <si>
    <t xml:space="preserve">C234175066	</t>
  </si>
  <si>
    <t xml:space="preserve">999223547099344	</t>
  </si>
  <si>
    <t>[香港]香港富荟旺角酒店(iclub Mong Kok Hotel)(69311702)</t>
  </si>
  <si>
    <t>卓荟客房(至少提前3天预订)&lt;连住2-7晚&gt;&lt;双人入住&gt;&lt;内宾&gt;&lt;无早&gt;</t>
  </si>
  <si>
    <t>YANG/PING</t>
  </si>
  <si>
    <t>CA363230504CNY</t>
  </si>
  <si>
    <t xml:space="preserve">3208723	</t>
  </si>
  <si>
    <t xml:space="preserve">999223561293140	</t>
  </si>
  <si>
    <t>YAO/AIRONG</t>
  </si>
  <si>
    <t xml:space="preserve">3211127	</t>
  </si>
  <si>
    <t xml:space="preserve">999223650351175	</t>
  </si>
  <si>
    <t>ZHANG/HUAN,ZHU/WEI,QIN/ZENGLONG</t>
  </si>
  <si>
    <t xml:space="preserve">3228659	</t>
  </si>
  <si>
    <t xml:space="preserve">999223696043060	</t>
  </si>
  <si>
    <t>商务城景大床房&lt;超值特惠&gt;&lt;双人入住&gt;&lt;日历房套餐高价值&gt;&lt;单早&gt;&lt;新酒店礼盒&gt;</t>
  </si>
  <si>
    <t>曾思华,吴醒峰,熊自芳,张洪亮</t>
  </si>
  <si>
    <t xml:space="preserve">999223698970860	</t>
  </si>
  <si>
    <t>[香港]旺角荟贤居(Lodgewood by Nina Hospitality (3486069)</t>
  </si>
  <si>
    <t>w.客房&lt;双人入住&gt;&lt;内宾&gt;&lt;预付&gt;&lt;无早&gt;</t>
  </si>
  <si>
    <t>MIAO/YU</t>
  </si>
  <si>
    <t xml:space="preserve">3238247	</t>
  </si>
  <si>
    <t xml:space="preserve">DEB230417122128368	</t>
  </si>
  <si>
    <t xml:space="preserve">999223700145678	</t>
  </si>
  <si>
    <t>YAN/DA</t>
  </si>
  <si>
    <t xml:space="preserve">3238517	</t>
  </si>
  <si>
    <t xml:space="preserve">DEB230417135555725	</t>
  </si>
  <si>
    <t xml:space="preserve">999223701116744	</t>
  </si>
  <si>
    <t>[广州]广州珀丽酒店(9826184)</t>
  </si>
  <si>
    <t>豪华双床房&lt;双人入住&gt;&lt;内宾&gt;&lt;预付&gt;&lt;双早&gt;</t>
  </si>
  <si>
    <t>谭正,黄磊</t>
  </si>
  <si>
    <t xml:space="preserve">3241239	</t>
  </si>
  <si>
    <t xml:space="preserve">999223709348839	</t>
  </si>
  <si>
    <t>邹子如,黄新然,谢昌晶,梁迪宇,黄仲思,孙凯军,许牧川,陈瑞池,张巍</t>
  </si>
  <si>
    <t xml:space="preserve">999223714705964	</t>
  </si>
  <si>
    <t>[广州]广州阳光酒店(9848021)</t>
  </si>
  <si>
    <t>高级双床房&lt;双人入住&gt;&lt;内宾&gt;&lt;预付&gt;&lt;无早&gt;</t>
  </si>
  <si>
    <t>胥平美</t>
  </si>
  <si>
    <t xml:space="preserve">3243278	</t>
  </si>
  <si>
    <t xml:space="preserve">999223716871473	</t>
  </si>
  <si>
    <t>标准双床房&lt;双人入住&gt;&lt;升级特惠&gt;&lt;双早&gt;&lt;新高价值日历房套餐&gt;&lt;新酒店礼盒&gt;</t>
  </si>
  <si>
    <t>杨新节</t>
  </si>
  <si>
    <t xml:space="preserve">2322436	</t>
  </si>
  <si>
    <t xml:space="preserve">999223723801732	</t>
  </si>
  <si>
    <t>行政双床房&lt;双人入住&gt;&lt;内宾&gt;&lt;预付&gt;&lt;双早&gt;</t>
  </si>
  <si>
    <t>蒋呈光</t>
  </si>
  <si>
    <t xml:space="preserve">3244294	</t>
  </si>
  <si>
    <t xml:space="preserve">999223727050800	</t>
  </si>
  <si>
    <t>高级海景双床房&lt;双人入住&gt;&lt;内宾&gt;&lt;预付&gt;&lt;无早&gt;</t>
  </si>
  <si>
    <t>马远方</t>
  </si>
  <si>
    <t xml:space="preserve">3244819	</t>
  </si>
  <si>
    <t xml:space="preserve">AGODA2023041800290663	</t>
  </si>
  <si>
    <t>，</t>
  </si>
  <si>
    <t>202304101512190071</t>
  </si>
  <si>
    <t>4.10</t>
  </si>
  <si>
    <t>202304121009070025</t>
  </si>
  <si>
    <t>4.12</t>
  </si>
  <si>
    <t>202304021951230068</t>
  </si>
  <si>
    <t>4.2</t>
  </si>
  <si>
    <t>202304132210360069</t>
  </si>
  <si>
    <t>4.13</t>
  </si>
  <si>
    <t>202304132245280071</t>
  </si>
  <si>
    <t>202304140831160076</t>
  </si>
  <si>
    <t>4.14</t>
  </si>
  <si>
    <t>202304140909290068</t>
  </si>
  <si>
    <t>202304141416110025</t>
  </si>
  <si>
    <t>202303132307250020</t>
  </si>
  <si>
    <t>3.13</t>
  </si>
  <si>
    <t>202304091340340069</t>
  </si>
  <si>
    <t>4.9</t>
  </si>
  <si>
    <t>202304091342060069</t>
  </si>
  <si>
    <t>202304150827370068</t>
  </si>
  <si>
    <t>4.15</t>
  </si>
  <si>
    <t>202304150905470076</t>
  </si>
  <si>
    <t>202304160839310068</t>
  </si>
  <si>
    <t>4.16</t>
  </si>
  <si>
    <t>202304170859200068</t>
  </si>
  <si>
    <t>4.17</t>
  </si>
  <si>
    <t>202304172142550021</t>
  </si>
  <si>
    <t>202304181223240025</t>
  </si>
  <si>
    <t>4.18</t>
  </si>
  <si>
    <t>CNY 62376.73</t>
  </si>
  <si>
    <t>i230504101505</t>
  </si>
  <si>
    <t>A230504102025911</t>
  </si>
  <si>
    <t>A230504102123911</t>
  </si>
  <si>
    <t>CNY / HKD 当前参考汇率: 1.134841922</t>
  </si>
  <si>
    <t>总计：62376.73 CNY/
70787.73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</si>
  <si>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</si>
  <si>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</si>
  <si>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</si>
  <si>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</si>
  <si>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</si>
  <si>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</si>
  <si>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</si>
  <si>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</si>
  <si>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</si>
  <si>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</si>
  <si>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</si>
  <si>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</si>
  <si>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</si>
  <si>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</si>
  <si>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</si>
  <si>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</si>
  <si>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</si>
  <si>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</si>
  <si>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</si>
  <si>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</si>
  <si>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3244819</t>
  </si>
  <si>
    <t>厦门国际会议中心酒店（环岛路酒店）</t>
  </si>
  <si>
    <t>2023-04-19</t>
  </si>
  <si>
    <t>退房日周结</t>
  </si>
  <si>
    <t>698.92</t>
  </si>
  <si>
    <t>RMB</t>
  </si>
  <si>
    <t>0.00</t>
  </si>
  <si>
    <t>-698</t>
  </si>
  <si>
    <t>携程国内直连(DD)</t>
  </si>
  <si>
    <t>01.011249</t>
  </si>
  <si>
    <t>2023-04-18 20:26:52</t>
  </si>
  <si>
    <t>否</t>
  </si>
  <si>
    <t>汇智国际旅游发展有限公司</t>
  </si>
  <si>
    <t>直连</t>
  </si>
  <si>
    <t>中国</t>
  </si>
  <si>
    <t>3244294</t>
  </si>
  <si>
    <t>广州珀丽酒店</t>
  </si>
  <si>
    <t>596.91</t>
  </si>
  <si>
    <t>0</t>
  </si>
  <si>
    <t>2023-04-18 17:41:47</t>
  </si>
  <si>
    <t>3243278</t>
  </si>
  <si>
    <t>广州阳光酒店</t>
  </si>
  <si>
    <t>1105.95</t>
  </si>
  <si>
    <t>2023-04-18 09:41:11</t>
  </si>
  <si>
    <t>2023-04-17</t>
  </si>
  <si>
    <t>3241903</t>
  </si>
  <si>
    <t>临沂鲁商铂尔曼大酒店</t>
  </si>
  <si>
    <t>606.00</t>
  </si>
  <si>
    <t>2023-04-17 20:22:56</t>
  </si>
  <si>
    <t>3241239</t>
  </si>
  <si>
    <t>1082.72</t>
  </si>
  <si>
    <t>2023-04-17 15:43:01</t>
  </si>
  <si>
    <t>3238517</t>
  </si>
  <si>
    <t>旺角荟贤居</t>
  </si>
  <si>
    <t>YAN DA</t>
  </si>
  <si>
    <t>2323.00</t>
  </si>
  <si>
    <t>2023-04-17 13:55:58</t>
  </si>
  <si>
    <t>3238247</t>
  </si>
  <si>
    <t>MIAO YU</t>
  </si>
  <si>
    <t>2320.98</t>
  </si>
  <si>
    <t>2023-04-17 12:21:30</t>
  </si>
  <si>
    <t>3237252</t>
  </si>
  <si>
    <t>广州颐和大酒店</t>
  </si>
  <si>
    <t>562.57</t>
  </si>
  <si>
    <t>2023-04-17 11:02:41</t>
  </si>
  <si>
    <t>2023-04-14</t>
  </si>
  <si>
    <t>3228883</t>
  </si>
  <si>
    <t>香港帝国酒店</t>
  </si>
  <si>
    <t>Wu Yao</t>
  </si>
  <si>
    <t>2023-04-16</t>
  </si>
  <si>
    <t>1003.94</t>
  </si>
  <si>
    <t>2023-04-14 18:46:26</t>
  </si>
  <si>
    <t>3228659</t>
  </si>
  <si>
    <t>ZHANG HUAN,ZHU WEI,QIN ZENGLONG</t>
  </si>
  <si>
    <t>3411.78</t>
  </si>
  <si>
    <t>2023-04-14 17:18:52</t>
  </si>
  <si>
    <t>3226771</t>
  </si>
  <si>
    <t>香港广易商务宾馆(家庭旅馆)</t>
  </si>
  <si>
    <t>WANG GANG,CHE LI</t>
  </si>
  <si>
    <t>2023-04-15</t>
  </si>
  <si>
    <t>836.40</t>
  </si>
  <si>
    <t>2023-04-14 12:40:38</t>
  </si>
  <si>
    <t>直采</t>
  </si>
  <si>
    <t>3226592</t>
  </si>
  <si>
    <t>翡翠湾禧月海景酒店</t>
  </si>
  <si>
    <t>306.00</t>
  </si>
  <si>
    <t>2023-04-14 11:39:27</t>
  </si>
  <si>
    <t>3226424</t>
  </si>
  <si>
    <t>梅州新飞腾艺术酒店</t>
  </si>
  <si>
    <t>153.00</t>
  </si>
  <si>
    <t>2023-04-14 10:26:56</t>
  </si>
  <si>
    <t>2023-04-13</t>
  </si>
  <si>
    <t>3224031</t>
  </si>
  <si>
    <t>2023-04-13 18:39:47</t>
  </si>
  <si>
    <t>3221584</t>
  </si>
  <si>
    <t>上海龙之梦大酒店</t>
  </si>
  <si>
    <t>798.91</t>
  </si>
  <si>
    <t>2023-04-13 10:13:03</t>
  </si>
  <si>
    <t>2023-04-12</t>
  </si>
  <si>
    <t>3220640</t>
  </si>
  <si>
    <t>深圳中洲圣廷苑酒店世纪楼</t>
  </si>
  <si>
    <t>471.67</t>
  </si>
  <si>
    <t>2023-04-12 22:48:13</t>
  </si>
  <si>
    <t>2023-04-10</t>
  </si>
  <si>
    <t>3214785</t>
  </si>
  <si>
    <t>NI PENGCHENG</t>
  </si>
  <si>
    <t>979.20</t>
  </si>
  <si>
    <t>2023-04-10 22:19:02</t>
  </si>
  <si>
    <t>2023-04-09</t>
  </si>
  <si>
    <t>3211127</t>
  </si>
  <si>
    <t>香港九龙海逸君绰酒店</t>
  </si>
  <si>
    <t>YAO AIRONG</t>
  </si>
  <si>
    <t>3551.00</t>
  </si>
  <si>
    <t>2023-04-09 17:26:57</t>
  </si>
  <si>
    <t>2023-04-08</t>
  </si>
  <si>
    <t>3209633</t>
  </si>
  <si>
    <t>2023-04-08 21:02:07</t>
  </si>
  <si>
    <t>3208723</t>
  </si>
  <si>
    <t>香港富荟旺角酒店</t>
  </si>
  <si>
    <t>YANG PING</t>
  </si>
  <si>
    <t>1498.00</t>
  </si>
  <si>
    <t>2023-04-09 17:22:15</t>
  </si>
  <si>
    <t>2023-04-03</t>
  </si>
  <si>
    <t>3194772</t>
  </si>
  <si>
    <t>富荟土瓜湾酒店</t>
  </si>
  <si>
    <t>ZHU HAIJUN</t>
  </si>
  <si>
    <t>2023-04-11</t>
  </si>
  <si>
    <t>2332.00</t>
  </si>
  <si>
    <t>2023-04-03 22:35:38</t>
  </si>
  <si>
    <t>2023-04-02</t>
  </si>
  <si>
    <t>3193047</t>
  </si>
  <si>
    <t>Suhadi Suhadi</t>
  </si>
  <si>
    <t>1591.20</t>
  </si>
  <si>
    <t>2023-04-02 22:52:12</t>
  </si>
  <si>
    <t>2023-03-19</t>
  </si>
  <si>
    <t>3154925</t>
  </si>
  <si>
    <t>香港港岛海逸君绰酒店</t>
  </si>
  <si>
    <t>Qin Liyun</t>
  </si>
  <si>
    <t>4521.00</t>
  </si>
  <si>
    <t>2023-03-20 21:03:27</t>
  </si>
  <si>
    <t>2023-03-15</t>
  </si>
  <si>
    <t>3137796</t>
  </si>
  <si>
    <t>WANG HAIMING</t>
  </si>
  <si>
    <t>4620.00</t>
  </si>
  <si>
    <t>2023-03-16 21:05:57</t>
  </si>
  <si>
    <t>2023-03-10</t>
  </si>
  <si>
    <t>3116134</t>
  </si>
  <si>
    <t>JIANG LEI,ZHANG WEN</t>
  </si>
  <si>
    <t>6195.00</t>
  </si>
  <si>
    <t>2023-03-11 10:40:27</t>
  </si>
  <si>
    <t>2023-03-09</t>
  </si>
  <si>
    <t>3113397</t>
  </si>
  <si>
    <t>2023-03-09 22:38:08</t>
  </si>
  <si>
    <t>2023-03-08</t>
  </si>
  <si>
    <t>3109450</t>
  </si>
  <si>
    <t>LIANG DANQIONG,HU Xiaorong</t>
  </si>
  <si>
    <t>1177.00</t>
  </si>
  <si>
    <t>2023-03-08 18:27:34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</si>
</sst>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14</xdr:col>
      <xdr:colOff>342900</xdr:colOff>
      <xdr:row>83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66560"/>
          <a:ext cx="958596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workbookViewId="0">
      <selection activeCell="A1" sqref="$A1:$XFD1048576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45028</v>
      </c>
      <c r="G2" s="7">
        <v>45030</v>
      </c>
      <c r="H2" s="4">
        <v>2</v>
      </c>
      <c r="I2" s="4">
        <v>2</v>
      </c>
      <c r="J2" s="4">
        <v>4</v>
      </c>
      <c r="K2" s="4" t="s">
        <v>30</v>
      </c>
      <c r="L2" s="4">
        <v>4620</v>
      </c>
      <c r="M2" s="4">
        <v>4620</v>
      </c>
      <c r="N2" s="4" t="s">
        <v>31</v>
      </c>
      <c r="O2" s="4" t="s">
        <v>32</v>
      </c>
      <c r="P2" s="4" t="s">
        <v>33</v>
      </c>
      <c r="Q2" s="4">
        <v>0</v>
      </c>
      <c r="R2" s="10">
        <v>44994</v>
      </c>
      <c r="S2" s="7">
        <v>45045</v>
      </c>
      <c r="T2" s="4" t="s">
        <v>34</v>
      </c>
      <c r="U2" s="4">
        <v>4620</v>
      </c>
      <c r="V2" s="4">
        <v>0</v>
      </c>
      <c r="W2" s="4">
        <v>0</v>
      </c>
      <c r="X2" s="4" t="s">
        <v>35</v>
      </c>
      <c r="Y2" s="4" t="s">
        <v>35</v>
      </c>
    </row>
    <row r="3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45025</v>
      </c>
      <c r="G3" s="7">
        <v>45030</v>
      </c>
      <c r="H3" s="4">
        <v>1</v>
      </c>
      <c r="I3" s="4">
        <v>5</v>
      </c>
      <c r="J3" s="4">
        <v>5</v>
      </c>
      <c r="K3" s="4" t="s">
        <v>30</v>
      </c>
      <c r="L3" s="4">
        <v>6195</v>
      </c>
      <c r="M3" s="4">
        <v>6195</v>
      </c>
      <c r="N3" s="4" t="s">
        <v>37</v>
      </c>
      <c r="O3" s="4" t="s">
        <v>32</v>
      </c>
      <c r="P3" s="4" t="s">
        <v>33</v>
      </c>
      <c r="Q3" s="4">
        <v>0</v>
      </c>
      <c r="R3" s="10">
        <v>44995</v>
      </c>
      <c r="S3" s="7">
        <v>45045</v>
      </c>
      <c r="T3" s="4" t="s">
        <v>34</v>
      </c>
      <c r="U3" s="4">
        <v>6195</v>
      </c>
      <c r="V3" s="4">
        <v>0</v>
      </c>
      <c r="W3" s="4">
        <v>0</v>
      </c>
      <c r="X3" s="4" t="s">
        <v>38</v>
      </c>
      <c r="Y3" s="4" t="s">
        <v>35</v>
      </c>
    </row>
    <row r="4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7">
        <v>45026</v>
      </c>
      <c r="G4" s="7">
        <v>45030</v>
      </c>
      <c r="H4" s="4">
        <v>1</v>
      </c>
      <c r="I4" s="4">
        <v>4</v>
      </c>
      <c r="J4" s="4">
        <v>4</v>
      </c>
      <c r="K4" s="4" t="s">
        <v>30</v>
      </c>
      <c r="L4" s="4">
        <v>4620</v>
      </c>
      <c r="M4" s="4">
        <v>4620</v>
      </c>
      <c r="N4" s="4" t="s">
        <v>40</v>
      </c>
      <c r="O4" s="4" t="s">
        <v>32</v>
      </c>
      <c r="P4" s="4" t="s">
        <v>33</v>
      </c>
      <c r="Q4" s="4">
        <v>0</v>
      </c>
      <c r="R4" s="10">
        <v>45000</v>
      </c>
      <c r="S4" s="7">
        <v>45045</v>
      </c>
      <c r="T4" s="4" t="s">
        <v>34</v>
      </c>
      <c r="U4" s="4">
        <v>4620</v>
      </c>
      <c r="V4" s="4">
        <v>0</v>
      </c>
      <c r="W4" s="4">
        <v>0</v>
      </c>
      <c r="X4" s="4" t="s">
        <v>41</v>
      </c>
      <c r="Y4" s="4" t="s">
        <v>35</v>
      </c>
    </row>
    <row r="5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7">
        <v>45027</v>
      </c>
      <c r="G5" s="7">
        <v>45030</v>
      </c>
      <c r="H5" s="4">
        <v>1</v>
      </c>
      <c r="I5" s="4">
        <v>3</v>
      </c>
      <c r="J5" s="4">
        <v>3</v>
      </c>
      <c r="K5" s="4" t="s">
        <v>30</v>
      </c>
      <c r="L5" s="4">
        <v>2332</v>
      </c>
      <c r="M5" s="4">
        <v>2332</v>
      </c>
      <c r="N5" s="4" t="s">
        <v>45</v>
      </c>
      <c r="O5" s="4" t="s">
        <v>32</v>
      </c>
      <c r="P5" s="4" t="s">
        <v>33</v>
      </c>
      <c r="Q5" s="4">
        <v>0</v>
      </c>
      <c r="R5" s="10">
        <v>45019</v>
      </c>
      <c r="S5" s="7">
        <v>45045</v>
      </c>
      <c r="T5" s="4" t="s">
        <v>34</v>
      </c>
      <c r="U5" s="4">
        <v>2332</v>
      </c>
      <c r="V5" s="4">
        <v>0</v>
      </c>
      <c r="W5" s="4">
        <v>0</v>
      </c>
      <c r="X5" s="4" t="s">
        <v>46</v>
      </c>
      <c r="Y5" s="4" t="s">
        <v>35</v>
      </c>
    </row>
    <row r="6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7">
        <v>45027</v>
      </c>
      <c r="G6" s="7">
        <v>45030</v>
      </c>
      <c r="H6" s="4">
        <v>1</v>
      </c>
      <c r="I6" s="4">
        <v>3</v>
      </c>
      <c r="J6" s="4">
        <v>3</v>
      </c>
      <c r="K6" s="4" t="s">
        <v>30</v>
      </c>
      <c r="L6" s="4">
        <v>966</v>
      </c>
      <c r="M6" s="4">
        <v>966</v>
      </c>
      <c r="N6" s="4" t="s">
        <v>50</v>
      </c>
      <c r="O6" s="4" t="s">
        <v>32</v>
      </c>
      <c r="P6" s="4" t="s">
        <v>33</v>
      </c>
      <c r="Q6" s="4">
        <v>0</v>
      </c>
      <c r="R6" s="10">
        <v>45026</v>
      </c>
      <c r="S6" s="7">
        <v>45045</v>
      </c>
      <c r="T6" s="4" t="s">
        <v>34</v>
      </c>
      <c r="U6" s="4">
        <v>966</v>
      </c>
      <c r="V6" s="4">
        <v>0</v>
      </c>
      <c r="W6" s="4">
        <v>0</v>
      </c>
      <c r="X6" s="4" t="s">
        <v>35</v>
      </c>
      <c r="Y6" s="4" t="s">
        <v>35</v>
      </c>
    </row>
    <row r="7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7">
        <v>45028</v>
      </c>
      <c r="G7" s="7">
        <v>45030</v>
      </c>
      <c r="H7" s="4">
        <v>1</v>
      </c>
      <c r="I7" s="4">
        <v>2</v>
      </c>
      <c r="J7" s="4">
        <v>2</v>
      </c>
      <c r="K7" s="4" t="s">
        <v>30</v>
      </c>
      <c r="L7" s="4">
        <v>979.2</v>
      </c>
      <c r="M7" s="4">
        <v>979.2</v>
      </c>
      <c r="N7" s="4" t="s">
        <v>54</v>
      </c>
      <c r="O7" s="4" t="s">
        <v>32</v>
      </c>
      <c r="P7" s="4" t="s">
        <v>33</v>
      </c>
      <c r="Q7" s="4">
        <v>0</v>
      </c>
      <c r="R7" s="10">
        <v>45026</v>
      </c>
      <c r="S7" s="7">
        <v>45045</v>
      </c>
      <c r="T7" s="4" t="s">
        <v>34</v>
      </c>
      <c r="U7" s="4">
        <v>979.2</v>
      </c>
      <c r="V7" s="4">
        <v>0</v>
      </c>
      <c r="W7" s="4">
        <v>0</v>
      </c>
      <c r="X7" s="4" t="s">
        <v>55</v>
      </c>
      <c r="Y7" s="4" t="s">
        <v>56</v>
      </c>
    </row>
    <row r="8" spans="1:25">
      <c r="A8" s="4" t="s">
        <v>57</v>
      </c>
      <c r="B8" s="4" t="s">
        <v>26</v>
      </c>
      <c r="C8" s="4" t="s">
        <v>27</v>
      </c>
      <c r="D8" s="4" t="s">
        <v>48</v>
      </c>
      <c r="E8" s="4" t="s">
        <v>49</v>
      </c>
      <c r="F8" s="7">
        <v>45029</v>
      </c>
      <c r="G8" s="7">
        <v>45030</v>
      </c>
      <c r="H8" s="4">
        <v>3</v>
      </c>
      <c r="I8" s="4">
        <v>1</v>
      </c>
      <c r="J8" s="4">
        <v>3</v>
      </c>
      <c r="K8" s="4" t="s">
        <v>30</v>
      </c>
      <c r="L8" s="4">
        <v>966</v>
      </c>
      <c r="M8" s="4">
        <v>966</v>
      </c>
      <c r="N8" s="4" t="s">
        <v>58</v>
      </c>
      <c r="O8" s="4" t="s">
        <v>32</v>
      </c>
      <c r="P8" s="4" t="s">
        <v>33</v>
      </c>
      <c r="Q8" s="4">
        <v>0</v>
      </c>
      <c r="R8" s="10">
        <v>45028</v>
      </c>
      <c r="S8" s="7">
        <v>45045</v>
      </c>
      <c r="T8" s="4" t="s">
        <v>34</v>
      </c>
      <c r="U8" s="4">
        <v>966</v>
      </c>
      <c r="V8" s="4">
        <v>0</v>
      </c>
      <c r="W8" s="4">
        <v>0</v>
      </c>
      <c r="X8" s="4" t="s">
        <v>35</v>
      </c>
      <c r="Y8" s="4" t="s">
        <v>35</v>
      </c>
    </row>
    <row r="9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7">
        <v>45029</v>
      </c>
      <c r="G9" s="7">
        <v>45030</v>
      </c>
      <c r="H9" s="4">
        <v>1</v>
      </c>
      <c r="I9" s="4">
        <v>1</v>
      </c>
      <c r="J9" s="4">
        <v>1</v>
      </c>
      <c r="K9" s="4" t="s">
        <v>30</v>
      </c>
      <c r="L9" s="4">
        <v>471.67</v>
      </c>
      <c r="M9" s="4">
        <v>471.67</v>
      </c>
      <c r="N9" s="4" t="s">
        <v>62</v>
      </c>
      <c r="O9" s="4" t="s">
        <v>32</v>
      </c>
      <c r="P9" s="4" t="s">
        <v>33</v>
      </c>
      <c r="Q9" s="4">
        <v>0</v>
      </c>
      <c r="R9" s="10">
        <v>45028</v>
      </c>
      <c r="S9" s="7">
        <v>45045</v>
      </c>
      <c r="T9" s="4" t="s">
        <v>34</v>
      </c>
      <c r="U9" s="4">
        <v>471.67</v>
      </c>
      <c r="V9" s="4">
        <v>0</v>
      </c>
      <c r="W9" s="4">
        <v>0</v>
      </c>
      <c r="X9" s="4" t="s">
        <v>63</v>
      </c>
      <c r="Y9" s="4" t="s">
        <v>64</v>
      </c>
    </row>
    <row r="10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7">
        <v>45029</v>
      </c>
      <c r="G10" s="7">
        <v>45030</v>
      </c>
      <c r="H10" s="4">
        <v>1</v>
      </c>
      <c r="I10" s="4">
        <v>1</v>
      </c>
      <c r="J10" s="4">
        <v>1</v>
      </c>
      <c r="K10" s="4" t="s">
        <v>30</v>
      </c>
      <c r="L10" s="4">
        <v>798.91</v>
      </c>
      <c r="M10" s="4">
        <v>798.91</v>
      </c>
      <c r="N10" s="4" t="s">
        <v>68</v>
      </c>
      <c r="O10" s="4" t="s">
        <v>32</v>
      </c>
      <c r="P10" s="4" t="s">
        <v>33</v>
      </c>
      <c r="Q10" s="4">
        <v>0</v>
      </c>
      <c r="R10" s="10">
        <v>45029.0000115741</v>
      </c>
      <c r="S10" s="7">
        <v>45045</v>
      </c>
      <c r="T10" s="4" t="s">
        <v>34</v>
      </c>
      <c r="U10" s="4">
        <v>798.91</v>
      </c>
      <c r="V10" s="4">
        <v>0</v>
      </c>
      <c r="W10" s="4">
        <v>0</v>
      </c>
      <c r="X10" s="4" t="s">
        <v>69</v>
      </c>
      <c r="Y10" s="4" t="s">
        <v>70</v>
      </c>
    </row>
    <row r="1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7">
        <v>45029</v>
      </c>
      <c r="G11" s="7">
        <v>45030</v>
      </c>
      <c r="H11" s="4">
        <v>1</v>
      </c>
      <c r="I11" s="4">
        <v>1</v>
      </c>
      <c r="J11" s="4">
        <v>1</v>
      </c>
      <c r="K11" s="4" t="s">
        <v>30</v>
      </c>
      <c r="L11" s="4">
        <v>763.56</v>
      </c>
      <c r="M11" s="4">
        <v>763.56</v>
      </c>
      <c r="N11" s="4" t="s">
        <v>74</v>
      </c>
      <c r="O11" s="4" t="s">
        <v>32</v>
      </c>
      <c r="P11" s="4" t="s">
        <v>33</v>
      </c>
      <c r="Q11" s="4">
        <v>0</v>
      </c>
      <c r="R11" s="10">
        <v>45029</v>
      </c>
      <c r="S11" s="7">
        <v>45045</v>
      </c>
      <c r="T11" s="4" t="s">
        <v>34</v>
      </c>
      <c r="U11" s="4">
        <v>763.56</v>
      </c>
      <c r="V11" s="4">
        <v>0</v>
      </c>
      <c r="W11" s="4">
        <v>0</v>
      </c>
      <c r="X11" s="4" t="s">
        <v>75</v>
      </c>
      <c r="Y11" s="4" t="s">
        <v>35</v>
      </c>
    </row>
    <row r="12" spans="1:25">
      <c r="A12" s="4" t="s">
        <v>71</v>
      </c>
      <c r="B12" s="4" t="s">
        <v>26</v>
      </c>
      <c r="C12" s="4" t="s">
        <v>76</v>
      </c>
      <c r="D12" s="4" t="s">
        <v>72</v>
      </c>
      <c r="E12" s="4" t="s">
        <v>73</v>
      </c>
      <c r="F12" s="7">
        <v>45029</v>
      </c>
      <c r="G12" s="7">
        <v>45030</v>
      </c>
      <c r="H12" s="4">
        <v>1</v>
      </c>
      <c r="I12" s="4">
        <v>1</v>
      </c>
      <c r="J12" s="4">
        <v>1</v>
      </c>
      <c r="K12" s="4" t="s">
        <v>30</v>
      </c>
      <c r="L12" s="4">
        <v>-763.56</v>
      </c>
      <c r="M12" s="4">
        <v>-763.56</v>
      </c>
      <c r="N12" s="4" t="s">
        <v>74</v>
      </c>
      <c r="O12" s="4" t="s">
        <v>32</v>
      </c>
      <c r="P12" s="4" t="s">
        <v>33</v>
      </c>
      <c r="Q12" s="4">
        <v>0</v>
      </c>
      <c r="R12" s="10">
        <v>45029</v>
      </c>
      <c r="S12" s="7">
        <v>45045</v>
      </c>
      <c r="T12" s="4" t="s">
        <v>34</v>
      </c>
      <c r="U12" s="4">
        <v>-763.56</v>
      </c>
      <c r="V12" s="4">
        <v>0</v>
      </c>
      <c r="W12" s="4">
        <v>0</v>
      </c>
      <c r="X12" s="4" t="s">
        <v>75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28</v>
      </c>
      <c r="E13" s="4" t="s">
        <v>78</v>
      </c>
      <c r="F13" s="7">
        <v>45030</v>
      </c>
      <c r="G13" s="7">
        <v>45031</v>
      </c>
      <c r="H13" s="4">
        <v>1</v>
      </c>
      <c r="I13" s="4">
        <v>1</v>
      </c>
      <c r="J13" s="4">
        <v>1</v>
      </c>
      <c r="K13" s="4" t="s">
        <v>30</v>
      </c>
      <c r="L13" s="4">
        <v>1177</v>
      </c>
      <c r="M13" s="4">
        <v>1177</v>
      </c>
      <c r="N13" s="4" t="s">
        <v>79</v>
      </c>
      <c r="O13" s="4" t="s">
        <v>80</v>
      </c>
      <c r="P13" s="4" t="s">
        <v>33</v>
      </c>
      <c r="Q13" s="4">
        <v>0</v>
      </c>
      <c r="R13" s="10">
        <v>44993</v>
      </c>
      <c r="S13" s="7">
        <v>45046</v>
      </c>
      <c r="T13" s="4" t="s">
        <v>34</v>
      </c>
      <c r="U13" s="4">
        <v>1177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7">
        <v>45028</v>
      </c>
      <c r="G14" s="7">
        <v>45031</v>
      </c>
      <c r="H14" s="4">
        <v>1</v>
      </c>
      <c r="I14" s="4">
        <v>3</v>
      </c>
      <c r="J14" s="4">
        <v>3</v>
      </c>
      <c r="K14" s="4" t="s">
        <v>30</v>
      </c>
      <c r="L14" s="4">
        <v>4521</v>
      </c>
      <c r="M14" s="4">
        <v>4521</v>
      </c>
      <c r="N14" s="4" t="s">
        <v>84</v>
      </c>
      <c r="O14" s="4" t="s">
        <v>80</v>
      </c>
      <c r="P14" s="4" t="s">
        <v>33</v>
      </c>
      <c r="Q14" s="4">
        <v>0</v>
      </c>
      <c r="R14" s="10">
        <v>45004</v>
      </c>
      <c r="S14" s="7">
        <v>45046</v>
      </c>
      <c r="T14" s="4" t="s">
        <v>34</v>
      </c>
      <c r="U14" s="4">
        <v>4521</v>
      </c>
      <c r="V14" s="4">
        <v>0</v>
      </c>
      <c r="W14" s="4">
        <v>0</v>
      </c>
      <c r="X14" s="4" t="s">
        <v>85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48</v>
      </c>
      <c r="E15" s="4" t="s">
        <v>49</v>
      </c>
      <c r="F15" s="7">
        <v>45030</v>
      </c>
      <c r="G15" s="7">
        <v>45031</v>
      </c>
      <c r="H15" s="4">
        <v>1</v>
      </c>
      <c r="I15" s="4">
        <v>1</v>
      </c>
      <c r="J15" s="4">
        <v>1</v>
      </c>
      <c r="K15" s="4" t="s">
        <v>30</v>
      </c>
      <c r="L15" s="4">
        <v>329</v>
      </c>
      <c r="M15" s="4">
        <v>329</v>
      </c>
      <c r="N15" s="4" t="s">
        <v>87</v>
      </c>
      <c r="O15" s="4" t="s">
        <v>80</v>
      </c>
      <c r="P15" s="4" t="s">
        <v>33</v>
      </c>
      <c r="Q15" s="4">
        <v>0</v>
      </c>
      <c r="R15" s="10">
        <v>45018</v>
      </c>
      <c r="S15" s="7">
        <v>45046</v>
      </c>
      <c r="T15" s="4" t="s">
        <v>34</v>
      </c>
      <c r="U15" s="4">
        <v>329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48</v>
      </c>
      <c r="E16" s="4" t="s">
        <v>89</v>
      </c>
      <c r="F16" s="7">
        <v>45030</v>
      </c>
      <c r="G16" s="7">
        <v>45031</v>
      </c>
      <c r="H16" s="4">
        <v>2</v>
      </c>
      <c r="I16" s="4">
        <v>1</v>
      </c>
      <c r="J16" s="4">
        <v>2</v>
      </c>
      <c r="K16" s="4" t="s">
        <v>30</v>
      </c>
      <c r="L16" s="4">
        <v>782</v>
      </c>
      <c r="M16" s="4">
        <v>782</v>
      </c>
      <c r="N16" s="4" t="s">
        <v>90</v>
      </c>
      <c r="O16" s="4" t="s">
        <v>80</v>
      </c>
      <c r="P16" s="4" t="s">
        <v>33</v>
      </c>
      <c r="Q16" s="4">
        <v>0</v>
      </c>
      <c r="R16" s="10">
        <v>45029</v>
      </c>
      <c r="S16" s="7">
        <v>45046</v>
      </c>
      <c r="T16" s="4" t="s">
        <v>34</v>
      </c>
      <c r="U16" s="4">
        <v>782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7">
        <v>45030</v>
      </c>
      <c r="G17" s="7">
        <v>45031</v>
      </c>
      <c r="H17" s="4">
        <v>1</v>
      </c>
      <c r="I17" s="4">
        <v>1</v>
      </c>
      <c r="J17" s="4">
        <v>1</v>
      </c>
      <c r="K17" s="4" t="s">
        <v>30</v>
      </c>
      <c r="L17" s="4">
        <v>382.2</v>
      </c>
      <c r="M17" s="4">
        <v>382.2</v>
      </c>
      <c r="N17" s="4" t="s">
        <v>94</v>
      </c>
      <c r="O17" s="4" t="s">
        <v>80</v>
      </c>
      <c r="P17" s="4" t="s">
        <v>33</v>
      </c>
      <c r="Q17" s="4">
        <v>0</v>
      </c>
      <c r="R17" s="10">
        <v>45029</v>
      </c>
      <c r="S17" s="7">
        <v>45046</v>
      </c>
      <c r="T17" s="4" t="s">
        <v>34</v>
      </c>
      <c r="U17" s="4">
        <v>382.2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48</v>
      </c>
      <c r="E18" s="4" t="s">
        <v>49</v>
      </c>
      <c r="F18" s="7">
        <v>45030</v>
      </c>
      <c r="G18" s="7">
        <v>45031</v>
      </c>
      <c r="H18" s="4">
        <v>1</v>
      </c>
      <c r="I18" s="4">
        <v>1</v>
      </c>
      <c r="J18" s="4">
        <v>1</v>
      </c>
      <c r="K18" s="4" t="s">
        <v>30</v>
      </c>
      <c r="L18" s="4">
        <v>336</v>
      </c>
      <c r="M18" s="4">
        <v>336</v>
      </c>
      <c r="N18" s="4" t="s">
        <v>96</v>
      </c>
      <c r="O18" s="4" t="s">
        <v>80</v>
      </c>
      <c r="P18" s="4" t="s">
        <v>33</v>
      </c>
      <c r="Q18" s="4">
        <v>0</v>
      </c>
      <c r="R18" s="10">
        <v>45030</v>
      </c>
      <c r="S18" s="7">
        <v>45046</v>
      </c>
      <c r="T18" s="4" t="s">
        <v>34</v>
      </c>
      <c r="U18" s="4">
        <v>336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48</v>
      </c>
      <c r="E19" s="4" t="s">
        <v>49</v>
      </c>
      <c r="F19" s="7">
        <v>45030</v>
      </c>
      <c r="G19" s="7">
        <v>45031</v>
      </c>
      <c r="H19" s="4">
        <v>1</v>
      </c>
      <c r="I19" s="4">
        <v>1</v>
      </c>
      <c r="J19" s="4">
        <v>1</v>
      </c>
      <c r="K19" s="4" t="s">
        <v>30</v>
      </c>
      <c r="L19" s="4">
        <v>336</v>
      </c>
      <c r="M19" s="4">
        <v>336</v>
      </c>
      <c r="N19" s="4" t="s">
        <v>98</v>
      </c>
      <c r="O19" s="4" t="s">
        <v>80</v>
      </c>
      <c r="P19" s="4" t="s">
        <v>33</v>
      </c>
      <c r="Q19" s="4">
        <v>0</v>
      </c>
      <c r="R19" s="10">
        <v>45030</v>
      </c>
      <c r="S19" s="7">
        <v>45046</v>
      </c>
      <c r="T19" s="4" t="s">
        <v>34</v>
      </c>
      <c r="U19" s="4">
        <v>336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7">
        <v>45030</v>
      </c>
      <c r="G20" s="7">
        <v>45031</v>
      </c>
      <c r="H20" s="4">
        <v>1</v>
      </c>
      <c r="I20" s="4">
        <v>1</v>
      </c>
      <c r="J20" s="4">
        <v>1</v>
      </c>
      <c r="K20" s="4" t="s">
        <v>30</v>
      </c>
      <c r="L20" s="4">
        <v>153</v>
      </c>
      <c r="M20" s="4">
        <v>153</v>
      </c>
      <c r="N20" s="4" t="s">
        <v>102</v>
      </c>
      <c r="O20" s="4" t="s">
        <v>80</v>
      </c>
      <c r="P20" s="4" t="s">
        <v>33</v>
      </c>
      <c r="Q20" s="4">
        <v>0</v>
      </c>
      <c r="R20" s="10">
        <v>45030</v>
      </c>
      <c r="S20" s="7">
        <v>45046</v>
      </c>
      <c r="T20" s="4" t="s">
        <v>34</v>
      </c>
      <c r="U20" s="4">
        <v>153</v>
      </c>
      <c r="V20" s="4">
        <v>0</v>
      </c>
      <c r="W20" s="4">
        <v>0</v>
      </c>
      <c r="X20" s="4" t="s">
        <v>103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7">
        <v>45030</v>
      </c>
      <c r="G21" s="7">
        <v>45031</v>
      </c>
      <c r="H21" s="4">
        <v>1</v>
      </c>
      <c r="I21" s="4">
        <v>1</v>
      </c>
      <c r="J21" s="4">
        <v>1</v>
      </c>
      <c r="K21" s="4" t="s">
        <v>30</v>
      </c>
      <c r="L21" s="4">
        <v>306</v>
      </c>
      <c r="M21" s="4">
        <v>306</v>
      </c>
      <c r="N21" s="4" t="s">
        <v>107</v>
      </c>
      <c r="O21" s="4" t="s">
        <v>80</v>
      </c>
      <c r="P21" s="4" t="s">
        <v>33</v>
      </c>
      <c r="Q21" s="4">
        <v>0</v>
      </c>
      <c r="R21" s="10">
        <v>45030</v>
      </c>
      <c r="S21" s="7">
        <v>45046</v>
      </c>
      <c r="T21" s="4" t="s">
        <v>34</v>
      </c>
      <c r="U21" s="4">
        <v>306</v>
      </c>
      <c r="V21" s="4">
        <v>0</v>
      </c>
      <c r="W21" s="4">
        <v>0</v>
      </c>
      <c r="X21" s="4" t="s">
        <v>108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92</v>
      </c>
      <c r="E22" s="4" t="s">
        <v>111</v>
      </c>
      <c r="F22" s="7">
        <v>45030</v>
      </c>
      <c r="G22" s="7">
        <v>45031</v>
      </c>
      <c r="H22" s="4">
        <v>1</v>
      </c>
      <c r="I22" s="4">
        <v>1</v>
      </c>
      <c r="J22" s="4">
        <v>1</v>
      </c>
      <c r="K22" s="4" t="s">
        <v>30</v>
      </c>
      <c r="L22" s="4">
        <v>340.2</v>
      </c>
      <c r="M22" s="4">
        <v>340.2</v>
      </c>
      <c r="N22" s="4" t="s">
        <v>112</v>
      </c>
      <c r="O22" s="4" t="s">
        <v>80</v>
      </c>
      <c r="P22" s="4" t="s">
        <v>33</v>
      </c>
      <c r="Q22" s="4">
        <v>0</v>
      </c>
      <c r="R22" s="10">
        <v>45030</v>
      </c>
      <c r="S22" s="7">
        <v>45046</v>
      </c>
      <c r="T22" s="4" t="s">
        <v>34</v>
      </c>
      <c r="U22" s="4">
        <v>340.2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48</v>
      </c>
      <c r="E23" s="4" t="s">
        <v>49</v>
      </c>
      <c r="F23" s="7">
        <v>45022</v>
      </c>
      <c r="G23" s="7">
        <v>45032</v>
      </c>
      <c r="H23" s="4">
        <v>1</v>
      </c>
      <c r="I23" s="4">
        <v>10</v>
      </c>
      <c r="J23" s="4">
        <v>10</v>
      </c>
      <c r="K23" s="4" t="s">
        <v>30</v>
      </c>
      <c r="L23" s="4">
        <v>3290</v>
      </c>
      <c r="M23" s="4">
        <v>3290</v>
      </c>
      <c r="N23" s="4" t="s">
        <v>114</v>
      </c>
      <c r="O23" s="4" t="s">
        <v>115</v>
      </c>
      <c r="P23" s="4" t="s">
        <v>33</v>
      </c>
      <c r="Q23" s="4">
        <v>0</v>
      </c>
      <c r="R23" s="10">
        <v>44998</v>
      </c>
      <c r="S23" s="7">
        <v>45047</v>
      </c>
      <c r="T23" s="4" t="s">
        <v>34</v>
      </c>
      <c r="U23" s="4">
        <v>3290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105</v>
      </c>
      <c r="E24" s="4" t="s">
        <v>106</v>
      </c>
      <c r="F24" s="7">
        <v>45031</v>
      </c>
      <c r="G24" s="7">
        <v>45032</v>
      </c>
      <c r="H24" s="4">
        <v>1</v>
      </c>
      <c r="I24" s="4">
        <v>1</v>
      </c>
      <c r="J24" s="4">
        <v>1</v>
      </c>
      <c r="K24" s="4" t="s">
        <v>30</v>
      </c>
      <c r="L24" s="4">
        <v>306</v>
      </c>
      <c r="M24" s="4">
        <v>306</v>
      </c>
      <c r="N24" s="4" t="s">
        <v>117</v>
      </c>
      <c r="O24" s="4" t="s">
        <v>115</v>
      </c>
      <c r="P24" s="4" t="s">
        <v>33</v>
      </c>
      <c r="Q24" s="4">
        <v>0</v>
      </c>
      <c r="R24" s="10">
        <v>45024</v>
      </c>
      <c r="S24" s="7">
        <v>45047</v>
      </c>
      <c r="T24" s="4" t="s">
        <v>34</v>
      </c>
      <c r="U24" s="4">
        <v>306</v>
      </c>
      <c r="V24" s="4">
        <v>0</v>
      </c>
      <c r="W24" s="4">
        <v>0</v>
      </c>
      <c r="X24" s="4" t="s">
        <v>118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48</v>
      </c>
      <c r="E25" s="4" t="s">
        <v>49</v>
      </c>
      <c r="F25" s="7">
        <v>45031</v>
      </c>
      <c r="G25" s="7">
        <v>45032</v>
      </c>
      <c r="H25" s="4">
        <v>1</v>
      </c>
      <c r="I25" s="4">
        <v>1</v>
      </c>
      <c r="J25" s="4">
        <v>1</v>
      </c>
      <c r="K25" s="4" t="s">
        <v>30</v>
      </c>
      <c r="L25" s="4">
        <v>322</v>
      </c>
      <c r="M25" s="4">
        <v>322</v>
      </c>
      <c r="N25" s="4" t="s">
        <v>120</v>
      </c>
      <c r="O25" s="4" t="s">
        <v>115</v>
      </c>
      <c r="P25" s="4" t="s">
        <v>33</v>
      </c>
      <c r="Q25" s="4">
        <v>0</v>
      </c>
      <c r="R25" s="10">
        <v>45025</v>
      </c>
      <c r="S25" s="7">
        <v>45047</v>
      </c>
      <c r="T25" s="4" t="s">
        <v>34</v>
      </c>
      <c r="U25" s="4">
        <v>322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48</v>
      </c>
      <c r="E26" s="4" t="s">
        <v>49</v>
      </c>
      <c r="F26" s="7">
        <v>45031</v>
      </c>
      <c r="G26" s="7">
        <v>45032</v>
      </c>
      <c r="H26" s="4">
        <v>1</v>
      </c>
      <c r="I26" s="4">
        <v>1</v>
      </c>
      <c r="J26" s="4">
        <v>1</v>
      </c>
      <c r="K26" s="4" t="s">
        <v>30</v>
      </c>
      <c r="L26" s="4">
        <v>322</v>
      </c>
      <c r="M26" s="4">
        <v>322</v>
      </c>
      <c r="N26" s="4" t="s">
        <v>122</v>
      </c>
      <c r="O26" s="4" t="s">
        <v>115</v>
      </c>
      <c r="P26" s="4" t="s">
        <v>33</v>
      </c>
      <c r="Q26" s="4">
        <v>0</v>
      </c>
      <c r="R26" s="10">
        <v>45025</v>
      </c>
      <c r="S26" s="7">
        <v>45047</v>
      </c>
      <c r="T26" s="4" t="s">
        <v>34</v>
      </c>
      <c r="U26" s="4">
        <v>322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105</v>
      </c>
      <c r="E27" s="4" t="s">
        <v>106</v>
      </c>
      <c r="F27" s="7">
        <v>45031</v>
      </c>
      <c r="G27" s="7">
        <v>45032</v>
      </c>
      <c r="H27" s="4">
        <v>1</v>
      </c>
      <c r="I27" s="4">
        <v>1</v>
      </c>
      <c r="J27" s="4">
        <v>1</v>
      </c>
      <c r="K27" s="4" t="s">
        <v>30</v>
      </c>
      <c r="L27" s="4">
        <v>306</v>
      </c>
      <c r="M27" s="4">
        <v>306</v>
      </c>
      <c r="N27" s="4" t="s">
        <v>124</v>
      </c>
      <c r="O27" s="4" t="s">
        <v>115</v>
      </c>
      <c r="P27" s="4" t="s">
        <v>33</v>
      </c>
      <c r="Q27" s="4">
        <v>0</v>
      </c>
      <c r="R27" s="10">
        <v>45029</v>
      </c>
      <c r="S27" s="7">
        <v>45047</v>
      </c>
      <c r="T27" s="4" t="s">
        <v>34</v>
      </c>
      <c r="U27" s="4">
        <v>306</v>
      </c>
      <c r="V27" s="4">
        <v>0</v>
      </c>
      <c r="W27" s="4">
        <v>0</v>
      </c>
      <c r="X27" s="4" t="s">
        <v>125</v>
      </c>
      <c r="Y27" s="4" t="s">
        <v>35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52</v>
      </c>
      <c r="E28" s="4" t="s">
        <v>127</v>
      </c>
      <c r="F28" s="7">
        <v>45031</v>
      </c>
      <c r="G28" s="7">
        <v>45032</v>
      </c>
      <c r="H28" s="4">
        <v>2</v>
      </c>
      <c r="I28" s="4">
        <v>1</v>
      </c>
      <c r="J28" s="4">
        <v>2</v>
      </c>
      <c r="K28" s="4" t="s">
        <v>30</v>
      </c>
      <c r="L28" s="4">
        <v>836.4</v>
      </c>
      <c r="M28" s="4">
        <v>836.4</v>
      </c>
      <c r="N28" s="4" t="s">
        <v>128</v>
      </c>
      <c r="O28" s="4" t="s">
        <v>115</v>
      </c>
      <c r="P28" s="4" t="s">
        <v>33</v>
      </c>
      <c r="Q28" s="4">
        <v>0</v>
      </c>
      <c r="R28" s="10">
        <v>45030</v>
      </c>
      <c r="S28" s="7">
        <v>45047</v>
      </c>
      <c r="T28" s="4" t="s">
        <v>34</v>
      </c>
      <c r="U28" s="4">
        <v>836.4</v>
      </c>
      <c r="V28" s="4">
        <v>0</v>
      </c>
      <c r="W28" s="4">
        <v>0</v>
      </c>
      <c r="X28" s="4" t="s">
        <v>129</v>
      </c>
      <c r="Y28" s="4" t="s">
        <v>35</v>
      </c>
    </row>
    <row r="29" s="4" customFormat="1" spans="1:25">
      <c r="A29" s="4" t="s">
        <v>130</v>
      </c>
      <c r="B29" s="4" t="s">
        <v>26</v>
      </c>
      <c r="C29" s="4" t="s">
        <v>27</v>
      </c>
      <c r="D29" s="4" t="s">
        <v>48</v>
      </c>
      <c r="E29" s="4" t="s">
        <v>131</v>
      </c>
      <c r="F29" s="7">
        <v>45031</v>
      </c>
      <c r="G29" s="7">
        <v>45032</v>
      </c>
      <c r="H29" s="4">
        <v>1</v>
      </c>
      <c r="I29" s="4">
        <v>1</v>
      </c>
      <c r="J29" s="4">
        <v>1</v>
      </c>
      <c r="K29" s="4" t="s">
        <v>30</v>
      </c>
      <c r="L29" s="4">
        <v>329</v>
      </c>
      <c r="M29" s="4">
        <v>329</v>
      </c>
      <c r="N29" s="4" t="s">
        <v>132</v>
      </c>
      <c r="O29" s="4" t="s">
        <v>115</v>
      </c>
      <c r="P29" s="4" t="s">
        <v>33</v>
      </c>
      <c r="Q29" s="4">
        <v>0</v>
      </c>
      <c r="R29" s="10">
        <v>45031</v>
      </c>
      <c r="S29" s="7">
        <v>45047</v>
      </c>
      <c r="T29" s="4" t="s">
        <v>34</v>
      </c>
      <c r="U29" s="4">
        <v>329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133</v>
      </c>
      <c r="B30" s="4" t="s">
        <v>26</v>
      </c>
      <c r="C30" s="4" t="s">
        <v>27</v>
      </c>
      <c r="D30" s="4" t="s">
        <v>48</v>
      </c>
      <c r="E30" s="4" t="s">
        <v>49</v>
      </c>
      <c r="F30" s="7">
        <v>45031</v>
      </c>
      <c r="G30" s="7">
        <v>45032</v>
      </c>
      <c r="H30" s="4">
        <v>1</v>
      </c>
      <c r="I30" s="4">
        <v>1</v>
      </c>
      <c r="J30" s="4">
        <v>1</v>
      </c>
      <c r="K30" s="4" t="s">
        <v>30</v>
      </c>
      <c r="L30" s="4">
        <v>322</v>
      </c>
      <c r="M30" s="4">
        <v>322</v>
      </c>
      <c r="N30" s="4" t="s">
        <v>134</v>
      </c>
      <c r="O30" s="4" t="s">
        <v>115</v>
      </c>
      <c r="P30" s="4" t="s">
        <v>33</v>
      </c>
      <c r="Q30" s="4">
        <v>0</v>
      </c>
      <c r="R30" s="10">
        <v>45031</v>
      </c>
      <c r="S30" s="7">
        <v>45047</v>
      </c>
      <c r="T30" s="4" t="s">
        <v>34</v>
      </c>
      <c r="U30" s="4">
        <v>322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48</v>
      </c>
      <c r="E31" s="4" t="s">
        <v>49</v>
      </c>
      <c r="F31" s="7">
        <v>45032</v>
      </c>
      <c r="G31" s="7">
        <v>45033</v>
      </c>
      <c r="H31" s="4">
        <v>1</v>
      </c>
      <c r="I31" s="4">
        <v>1</v>
      </c>
      <c r="J31" s="4">
        <v>1</v>
      </c>
      <c r="K31" s="4" t="s">
        <v>30</v>
      </c>
      <c r="L31" s="4">
        <v>336</v>
      </c>
      <c r="M31" s="4">
        <v>336</v>
      </c>
      <c r="N31" s="4" t="s">
        <v>136</v>
      </c>
      <c r="O31" s="4" t="s">
        <v>137</v>
      </c>
      <c r="P31" s="4" t="s">
        <v>33</v>
      </c>
      <c r="Q31" s="4">
        <v>0</v>
      </c>
      <c r="R31" s="10">
        <v>45032</v>
      </c>
      <c r="S31" s="7">
        <v>45048</v>
      </c>
      <c r="T31" s="4" t="s">
        <v>34</v>
      </c>
      <c r="U31" s="4">
        <v>336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138</v>
      </c>
      <c r="B32" s="4" t="s">
        <v>26</v>
      </c>
      <c r="C32" s="4" t="s">
        <v>27</v>
      </c>
      <c r="D32" s="4" t="s">
        <v>52</v>
      </c>
      <c r="E32" s="4" t="s">
        <v>53</v>
      </c>
      <c r="F32" s="7">
        <v>45030</v>
      </c>
      <c r="G32" s="7">
        <v>45034</v>
      </c>
      <c r="H32" s="4">
        <v>1</v>
      </c>
      <c r="I32" s="4">
        <v>4</v>
      </c>
      <c r="J32" s="4">
        <v>4</v>
      </c>
      <c r="K32" s="4" t="s">
        <v>30</v>
      </c>
      <c r="L32" s="4">
        <v>1591.2</v>
      </c>
      <c r="M32" s="4">
        <v>1591.2</v>
      </c>
      <c r="N32" s="4" t="s">
        <v>139</v>
      </c>
      <c r="O32" s="4" t="s">
        <v>140</v>
      </c>
      <c r="P32" s="4" t="s">
        <v>33</v>
      </c>
      <c r="Q32" s="4">
        <v>0</v>
      </c>
      <c r="R32" s="10">
        <v>45018</v>
      </c>
      <c r="S32" s="7">
        <v>45049</v>
      </c>
      <c r="T32" s="4" t="s">
        <v>34</v>
      </c>
      <c r="U32" s="4">
        <v>1591.2</v>
      </c>
      <c r="V32" s="4">
        <v>0</v>
      </c>
      <c r="W32" s="4">
        <v>0</v>
      </c>
      <c r="X32" s="4" t="s">
        <v>141</v>
      </c>
      <c r="Y32" s="4" t="s">
        <v>35</v>
      </c>
    </row>
    <row r="33" s="4" customFormat="1" spans="1:25">
      <c r="A33" s="4" t="s">
        <v>142</v>
      </c>
      <c r="B33" s="4" t="s">
        <v>26</v>
      </c>
      <c r="C33" s="4" t="s">
        <v>27</v>
      </c>
      <c r="D33" s="4" t="s">
        <v>143</v>
      </c>
      <c r="E33" s="4" t="s">
        <v>144</v>
      </c>
      <c r="F33" s="7">
        <v>45032</v>
      </c>
      <c r="G33" s="7">
        <v>45034</v>
      </c>
      <c r="H33" s="4">
        <v>1</v>
      </c>
      <c r="I33" s="4">
        <v>2</v>
      </c>
      <c r="J33" s="4">
        <v>2</v>
      </c>
      <c r="K33" s="4" t="s">
        <v>30</v>
      </c>
      <c r="L33" s="4">
        <v>1003.94</v>
      </c>
      <c r="M33" s="4">
        <v>1003.94</v>
      </c>
      <c r="N33" s="4" t="s">
        <v>145</v>
      </c>
      <c r="O33" s="4" t="s">
        <v>140</v>
      </c>
      <c r="P33" s="4" t="s">
        <v>33</v>
      </c>
      <c r="Q33" s="4">
        <v>0</v>
      </c>
      <c r="R33" s="10">
        <v>45030</v>
      </c>
      <c r="S33" s="7">
        <v>45049</v>
      </c>
      <c r="T33" s="4" t="s">
        <v>34</v>
      </c>
      <c r="U33" s="4">
        <v>1003.94</v>
      </c>
      <c r="V33" s="4">
        <v>0</v>
      </c>
      <c r="W33" s="4">
        <v>0</v>
      </c>
      <c r="X33" s="4" t="s">
        <v>146</v>
      </c>
      <c r="Y33" s="4" t="s">
        <v>147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150</v>
      </c>
      <c r="F34" s="7">
        <v>45033</v>
      </c>
      <c r="G34" s="7">
        <v>45034</v>
      </c>
      <c r="H34" s="4">
        <v>1</v>
      </c>
      <c r="I34" s="4">
        <v>1</v>
      </c>
      <c r="J34" s="4">
        <v>1</v>
      </c>
      <c r="K34" s="4" t="s">
        <v>30</v>
      </c>
      <c r="L34" s="4">
        <v>562.57</v>
      </c>
      <c r="M34" s="4">
        <v>562.57</v>
      </c>
      <c r="N34" s="4" t="s">
        <v>151</v>
      </c>
      <c r="O34" s="4" t="s">
        <v>140</v>
      </c>
      <c r="P34" s="4" t="s">
        <v>33</v>
      </c>
      <c r="Q34" s="4">
        <v>0</v>
      </c>
      <c r="R34" s="10">
        <v>45033</v>
      </c>
      <c r="S34" s="7">
        <v>45049</v>
      </c>
      <c r="T34" s="4" t="s">
        <v>34</v>
      </c>
      <c r="U34" s="4">
        <v>562.57</v>
      </c>
      <c r="V34" s="4">
        <v>0</v>
      </c>
      <c r="W34" s="4">
        <v>0</v>
      </c>
      <c r="X34" s="4" t="s">
        <v>152</v>
      </c>
      <c r="Y34" s="4" t="s">
        <v>35</v>
      </c>
    </row>
    <row r="35" s="4" customFormat="1" spans="1:25">
      <c r="A35" s="4" t="s">
        <v>153</v>
      </c>
      <c r="B35" s="4" t="s">
        <v>26</v>
      </c>
      <c r="C35" s="4" t="s">
        <v>27</v>
      </c>
      <c r="D35" s="4" t="s">
        <v>154</v>
      </c>
      <c r="E35" s="4" t="s">
        <v>155</v>
      </c>
      <c r="F35" s="7">
        <v>45033</v>
      </c>
      <c r="G35" s="7">
        <v>45034</v>
      </c>
      <c r="H35" s="4">
        <v>1</v>
      </c>
      <c r="I35" s="4">
        <v>1</v>
      </c>
      <c r="J35" s="4">
        <v>1</v>
      </c>
      <c r="K35" s="4" t="s">
        <v>30</v>
      </c>
      <c r="L35" s="4">
        <v>606</v>
      </c>
      <c r="M35" s="4">
        <v>606</v>
      </c>
      <c r="N35" s="4" t="s">
        <v>156</v>
      </c>
      <c r="O35" s="4" t="s">
        <v>140</v>
      </c>
      <c r="P35" s="4" t="s">
        <v>33</v>
      </c>
      <c r="Q35" s="4">
        <v>0</v>
      </c>
      <c r="R35" s="10">
        <v>45033</v>
      </c>
      <c r="S35" s="7">
        <v>45049</v>
      </c>
      <c r="T35" s="4" t="s">
        <v>34</v>
      </c>
      <c r="U35" s="4">
        <v>606</v>
      </c>
      <c r="V35" s="4">
        <v>0</v>
      </c>
      <c r="W35" s="4">
        <v>0</v>
      </c>
      <c r="X35" s="4" t="s">
        <v>157</v>
      </c>
      <c r="Y35" s="4" t="s">
        <v>158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160</v>
      </c>
      <c r="E36" s="4" t="s">
        <v>161</v>
      </c>
      <c r="F36" s="7">
        <v>45033</v>
      </c>
      <c r="G36" s="7">
        <v>45035</v>
      </c>
      <c r="H36" s="4">
        <v>1</v>
      </c>
      <c r="I36" s="4">
        <v>2</v>
      </c>
      <c r="J36" s="4">
        <v>2</v>
      </c>
      <c r="K36" s="4" t="s">
        <v>30</v>
      </c>
      <c r="L36" s="4">
        <v>1498</v>
      </c>
      <c r="M36" s="4">
        <v>1498</v>
      </c>
      <c r="N36" s="4" t="s">
        <v>162</v>
      </c>
      <c r="O36" s="4" t="s">
        <v>163</v>
      </c>
      <c r="P36" s="4" t="s">
        <v>33</v>
      </c>
      <c r="Q36" s="4">
        <v>0</v>
      </c>
      <c r="R36" s="10">
        <v>45024</v>
      </c>
      <c r="S36" s="7">
        <v>45050</v>
      </c>
      <c r="T36" s="4" t="s">
        <v>34</v>
      </c>
      <c r="U36" s="4">
        <v>1498</v>
      </c>
      <c r="V36" s="4">
        <v>0</v>
      </c>
      <c r="W36" s="4">
        <v>0</v>
      </c>
      <c r="X36" s="4" t="s">
        <v>164</v>
      </c>
      <c r="Y36" s="4" t="s">
        <v>35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28</v>
      </c>
      <c r="E37" s="4" t="s">
        <v>29</v>
      </c>
      <c r="F37" s="7">
        <v>45032</v>
      </c>
      <c r="G37" s="7">
        <v>45035</v>
      </c>
      <c r="H37" s="4">
        <v>1</v>
      </c>
      <c r="I37" s="4">
        <v>3</v>
      </c>
      <c r="J37" s="4">
        <v>3</v>
      </c>
      <c r="K37" s="4" t="s">
        <v>30</v>
      </c>
      <c r="L37" s="4">
        <v>3551</v>
      </c>
      <c r="M37" s="4">
        <v>3551</v>
      </c>
      <c r="N37" s="4" t="s">
        <v>166</v>
      </c>
      <c r="O37" s="4" t="s">
        <v>163</v>
      </c>
      <c r="P37" s="4" t="s">
        <v>33</v>
      </c>
      <c r="Q37" s="4">
        <v>0</v>
      </c>
      <c r="R37" s="10">
        <v>45025</v>
      </c>
      <c r="S37" s="7">
        <v>45050</v>
      </c>
      <c r="T37" s="4" t="s">
        <v>34</v>
      </c>
      <c r="U37" s="4">
        <v>3551</v>
      </c>
      <c r="V37" s="4">
        <v>0</v>
      </c>
      <c r="W37" s="4">
        <v>0</v>
      </c>
      <c r="X37" s="4" t="s">
        <v>167</v>
      </c>
      <c r="Y37" s="4" t="s">
        <v>35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143</v>
      </c>
      <c r="E38" s="4" t="s">
        <v>144</v>
      </c>
      <c r="F38" s="7">
        <v>45034</v>
      </c>
      <c r="G38" s="7">
        <v>45035</v>
      </c>
      <c r="H38" s="4">
        <v>3</v>
      </c>
      <c r="I38" s="4">
        <v>1</v>
      </c>
      <c r="J38" s="4">
        <v>3</v>
      </c>
      <c r="K38" s="4" t="s">
        <v>30</v>
      </c>
      <c r="L38" s="4">
        <v>3411.78</v>
      </c>
      <c r="M38" s="4">
        <v>3411.78</v>
      </c>
      <c r="N38" s="4" t="s">
        <v>169</v>
      </c>
      <c r="O38" s="4" t="s">
        <v>163</v>
      </c>
      <c r="P38" s="4" t="s">
        <v>33</v>
      </c>
      <c r="Q38" s="4">
        <v>0</v>
      </c>
      <c r="R38" s="10">
        <v>45030</v>
      </c>
      <c r="S38" s="7">
        <v>45050</v>
      </c>
      <c r="T38" s="4" t="s">
        <v>34</v>
      </c>
      <c r="U38" s="4">
        <v>3411.78</v>
      </c>
      <c r="V38" s="4">
        <v>0</v>
      </c>
      <c r="W38" s="4">
        <v>0</v>
      </c>
      <c r="X38" s="4" t="s">
        <v>170</v>
      </c>
      <c r="Y38" s="4" t="s">
        <v>35</v>
      </c>
    </row>
    <row r="39" s="4" customFormat="1" spans="1:25">
      <c r="A39" s="4" t="s">
        <v>171</v>
      </c>
      <c r="B39" s="4" t="s">
        <v>26</v>
      </c>
      <c r="C39" s="4" t="s">
        <v>27</v>
      </c>
      <c r="D39" s="4" t="s">
        <v>48</v>
      </c>
      <c r="E39" s="4" t="s">
        <v>172</v>
      </c>
      <c r="F39" s="7">
        <v>45033</v>
      </c>
      <c r="G39" s="7">
        <v>45035</v>
      </c>
      <c r="H39" s="4">
        <v>4</v>
      </c>
      <c r="I39" s="4">
        <v>2</v>
      </c>
      <c r="J39" s="4">
        <v>8</v>
      </c>
      <c r="K39" s="4" t="s">
        <v>30</v>
      </c>
      <c r="L39" s="4">
        <v>2408</v>
      </c>
      <c r="M39" s="4">
        <v>2408</v>
      </c>
      <c r="N39" s="4" t="s">
        <v>173</v>
      </c>
      <c r="O39" s="4" t="s">
        <v>163</v>
      </c>
      <c r="P39" s="4" t="s">
        <v>33</v>
      </c>
      <c r="Q39" s="4">
        <v>0</v>
      </c>
      <c r="R39" s="10">
        <v>45033</v>
      </c>
      <c r="S39" s="7">
        <v>45050</v>
      </c>
      <c r="T39" s="4" t="s">
        <v>34</v>
      </c>
      <c r="U39" s="4">
        <v>2408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174</v>
      </c>
      <c r="B40" s="4" t="s">
        <v>26</v>
      </c>
      <c r="C40" s="4" t="s">
        <v>27</v>
      </c>
      <c r="D40" s="4" t="s">
        <v>175</v>
      </c>
      <c r="E40" s="4" t="s">
        <v>176</v>
      </c>
      <c r="F40" s="7">
        <v>45033</v>
      </c>
      <c r="G40" s="7">
        <v>45035</v>
      </c>
      <c r="H40" s="4">
        <v>1</v>
      </c>
      <c r="I40" s="4">
        <v>2</v>
      </c>
      <c r="J40" s="4">
        <v>2</v>
      </c>
      <c r="K40" s="4" t="s">
        <v>30</v>
      </c>
      <c r="L40" s="4">
        <v>2320.98</v>
      </c>
      <c r="M40" s="4">
        <v>2320.98</v>
      </c>
      <c r="N40" s="4" t="s">
        <v>177</v>
      </c>
      <c r="O40" s="4" t="s">
        <v>163</v>
      </c>
      <c r="P40" s="4" t="s">
        <v>33</v>
      </c>
      <c r="Q40" s="4">
        <v>0</v>
      </c>
      <c r="R40" s="10">
        <v>45033</v>
      </c>
      <c r="S40" s="7">
        <v>45050</v>
      </c>
      <c r="T40" s="4" t="s">
        <v>34</v>
      </c>
      <c r="U40" s="4">
        <v>2320.98</v>
      </c>
      <c r="V40" s="4">
        <v>0</v>
      </c>
      <c r="W40" s="4">
        <v>0</v>
      </c>
      <c r="X40" s="4" t="s">
        <v>178</v>
      </c>
      <c r="Y40" s="4" t="s">
        <v>179</v>
      </c>
    </row>
    <row r="41" s="4" customFormat="1" spans="1:25">
      <c r="A41" s="4" t="s">
        <v>180</v>
      </c>
      <c r="B41" s="4" t="s">
        <v>26</v>
      </c>
      <c r="C41" s="4" t="s">
        <v>27</v>
      </c>
      <c r="D41" s="4" t="s">
        <v>175</v>
      </c>
      <c r="E41" s="4" t="s">
        <v>176</v>
      </c>
      <c r="F41" s="7">
        <v>45033</v>
      </c>
      <c r="G41" s="7">
        <v>45035</v>
      </c>
      <c r="H41" s="4">
        <v>1</v>
      </c>
      <c r="I41" s="4">
        <v>2</v>
      </c>
      <c r="J41" s="4">
        <v>2</v>
      </c>
      <c r="K41" s="4" t="s">
        <v>30</v>
      </c>
      <c r="L41" s="4">
        <v>2323</v>
      </c>
      <c r="M41" s="4">
        <v>2323</v>
      </c>
      <c r="N41" s="4" t="s">
        <v>181</v>
      </c>
      <c r="O41" s="4" t="s">
        <v>163</v>
      </c>
      <c r="P41" s="4" t="s">
        <v>33</v>
      </c>
      <c r="Q41" s="4">
        <v>0</v>
      </c>
      <c r="R41" s="10">
        <v>45033</v>
      </c>
      <c r="S41" s="7">
        <v>45050</v>
      </c>
      <c r="T41" s="4" t="s">
        <v>34</v>
      </c>
      <c r="U41" s="4">
        <v>2323</v>
      </c>
      <c r="V41" s="4">
        <v>0</v>
      </c>
      <c r="W41" s="4">
        <v>0</v>
      </c>
      <c r="X41" s="4" t="s">
        <v>182</v>
      </c>
      <c r="Y41" s="4" t="s">
        <v>183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185</v>
      </c>
      <c r="E42" s="4" t="s">
        <v>186</v>
      </c>
      <c r="F42" s="7">
        <v>45034</v>
      </c>
      <c r="G42" s="7">
        <v>45035</v>
      </c>
      <c r="H42" s="4">
        <v>2</v>
      </c>
      <c r="I42" s="4">
        <v>1</v>
      </c>
      <c r="J42" s="4">
        <v>2</v>
      </c>
      <c r="K42" s="4" t="s">
        <v>30</v>
      </c>
      <c r="L42" s="4">
        <v>1082.72</v>
      </c>
      <c r="M42" s="4">
        <v>1082.72</v>
      </c>
      <c r="N42" s="4" t="s">
        <v>187</v>
      </c>
      <c r="O42" s="4" t="s">
        <v>163</v>
      </c>
      <c r="P42" s="4" t="s">
        <v>33</v>
      </c>
      <c r="Q42" s="4">
        <v>0</v>
      </c>
      <c r="R42" s="10">
        <v>45033</v>
      </c>
      <c r="S42" s="7">
        <v>45050</v>
      </c>
      <c r="T42" s="4" t="s">
        <v>34</v>
      </c>
      <c r="U42" s="4">
        <v>1082.72</v>
      </c>
      <c r="V42" s="4">
        <v>0</v>
      </c>
      <c r="W42" s="4">
        <v>0</v>
      </c>
      <c r="X42" s="4" t="s">
        <v>188</v>
      </c>
      <c r="Y42" s="4" t="s">
        <v>35</v>
      </c>
    </row>
    <row r="43" s="4" customFormat="1" spans="1:25">
      <c r="A43" s="4" t="s">
        <v>189</v>
      </c>
      <c r="B43" s="4" t="s">
        <v>26</v>
      </c>
      <c r="C43" s="4" t="s">
        <v>27</v>
      </c>
      <c r="D43" s="4" t="s">
        <v>48</v>
      </c>
      <c r="E43" s="4" t="s">
        <v>49</v>
      </c>
      <c r="F43" s="7">
        <v>45034</v>
      </c>
      <c r="G43" s="7">
        <v>45035</v>
      </c>
      <c r="H43" s="4">
        <v>9</v>
      </c>
      <c r="I43" s="4">
        <v>1</v>
      </c>
      <c r="J43" s="4">
        <v>9</v>
      </c>
      <c r="K43" s="4" t="s">
        <v>30</v>
      </c>
      <c r="L43" s="4">
        <v>3024</v>
      </c>
      <c r="M43" s="4">
        <v>3024</v>
      </c>
      <c r="N43" s="4" t="s">
        <v>190</v>
      </c>
      <c r="O43" s="4" t="s">
        <v>163</v>
      </c>
      <c r="P43" s="4" t="s">
        <v>33</v>
      </c>
      <c r="Q43" s="4">
        <v>0</v>
      </c>
      <c r="R43" s="10">
        <v>45033</v>
      </c>
      <c r="S43" s="7">
        <v>45050</v>
      </c>
      <c r="T43" s="4" t="s">
        <v>34</v>
      </c>
      <c r="U43" s="4">
        <v>3024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191</v>
      </c>
      <c r="B44" s="4" t="s">
        <v>26</v>
      </c>
      <c r="C44" s="4" t="s">
        <v>27</v>
      </c>
      <c r="D44" s="4" t="s">
        <v>192</v>
      </c>
      <c r="E44" s="4" t="s">
        <v>193</v>
      </c>
      <c r="F44" s="7">
        <v>45034</v>
      </c>
      <c r="G44" s="7">
        <v>45035</v>
      </c>
      <c r="H44" s="4">
        <v>1</v>
      </c>
      <c r="I44" s="4">
        <v>1</v>
      </c>
      <c r="J44" s="4">
        <v>1</v>
      </c>
      <c r="K44" s="4" t="s">
        <v>30</v>
      </c>
      <c r="L44" s="4">
        <v>1105.95</v>
      </c>
      <c r="M44" s="4">
        <v>1105.95</v>
      </c>
      <c r="N44" s="4" t="s">
        <v>194</v>
      </c>
      <c r="O44" s="4" t="s">
        <v>163</v>
      </c>
      <c r="P44" s="4" t="s">
        <v>33</v>
      </c>
      <c r="Q44" s="4">
        <v>0</v>
      </c>
      <c r="R44" s="10">
        <v>45034</v>
      </c>
      <c r="S44" s="7">
        <v>45050</v>
      </c>
      <c r="T44" s="4" t="s">
        <v>34</v>
      </c>
      <c r="U44" s="4">
        <v>1105.95</v>
      </c>
      <c r="V44" s="4">
        <v>0</v>
      </c>
      <c r="W44" s="4">
        <v>0</v>
      </c>
      <c r="X44" s="4" t="s">
        <v>195</v>
      </c>
      <c r="Y44" s="4" t="s">
        <v>35</v>
      </c>
    </row>
    <row r="45" s="4" customFormat="1" spans="1:25">
      <c r="A45" s="4" t="s">
        <v>196</v>
      </c>
      <c r="B45" s="4" t="s">
        <v>26</v>
      </c>
      <c r="C45" s="4" t="s">
        <v>27</v>
      </c>
      <c r="D45" s="4" t="s">
        <v>92</v>
      </c>
      <c r="E45" s="4" t="s">
        <v>197</v>
      </c>
      <c r="F45" s="7">
        <v>45034</v>
      </c>
      <c r="G45" s="7">
        <v>45035</v>
      </c>
      <c r="H45" s="4">
        <v>1</v>
      </c>
      <c r="I45" s="4">
        <v>1</v>
      </c>
      <c r="J45" s="4">
        <v>1</v>
      </c>
      <c r="K45" s="4" t="s">
        <v>30</v>
      </c>
      <c r="L45" s="4">
        <v>310.1</v>
      </c>
      <c r="M45" s="4">
        <v>310.1</v>
      </c>
      <c r="N45" s="4" t="s">
        <v>198</v>
      </c>
      <c r="O45" s="4" t="s">
        <v>163</v>
      </c>
      <c r="P45" s="4" t="s">
        <v>33</v>
      </c>
      <c r="Q45" s="4">
        <v>0</v>
      </c>
      <c r="R45" s="10">
        <v>45034</v>
      </c>
      <c r="S45" s="7">
        <v>45050</v>
      </c>
      <c r="T45" s="4" t="s">
        <v>34</v>
      </c>
      <c r="U45" s="4">
        <v>310.1</v>
      </c>
      <c r="V45" s="4">
        <v>0</v>
      </c>
      <c r="W45" s="4">
        <v>0</v>
      </c>
      <c r="X45" s="4" t="s">
        <v>35</v>
      </c>
      <c r="Y45" s="4" t="s">
        <v>199</v>
      </c>
    </row>
    <row r="46" s="4" customFormat="1" spans="1:25">
      <c r="A46" s="4" t="s">
        <v>200</v>
      </c>
      <c r="B46" s="4" t="s">
        <v>26</v>
      </c>
      <c r="C46" s="4" t="s">
        <v>27</v>
      </c>
      <c r="D46" s="4" t="s">
        <v>185</v>
      </c>
      <c r="E46" s="4" t="s">
        <v>201</v>
      </c>
      <c r="F46" s="7">
        <v>45034</v>
      </c>
      <c r="G46" s="7">
        <v>45035</v>
      </c>
      <c r="H46" s="4">
        <v>1</v>
      </c>
      <c r="I46" s="4">
        <v>1</v>
      </c>
      <c r="J46" s="4">
        <v>1</v>
      </c>
      <c r="K46" s="4" t="s">
        <v>30</v>
      </c>
      <c r="L46" s="4">
        <v>596.91</v>
      </c>
      <c r="M46" s="4">
        <v>596.91</v>
      </c>
      <c r="N46" s="4" t="s">
        <v>202</v>
      </c>
      <c r="O46" s="4" t="s">
        <v>163</v>
      </c>
      <c r="P46" s="4" t="s">
        <v>33</v>
      </c>
      <c r="Q46" s="4">
        <v>0</v>
      </c>
      <c r="R46" s="10">
        <v>45034</v>
      </c>
      <c r="S46" s="7">
        <v>45050</v>
      </c>
      <c r="T46" s="4" t="s">
        <v>34</v>
      </c>
      <c r="U46" s="4">
        <v>596.91</v>
      </c>
      <c r="V46" s="4">
        <v>0</v>
      </c>
      <c r="W46" s="4">
        <v>0</v>
      </c>
      <c r="X46" s="4" t="s">
        <v>203</v>
      </c>
      <c r="Y46" s="4" t="s">
        <v>35</v>
      </c>
    </row>
    <row r="47" s="4" customFormat="1" spans="1:25">
      <c r="A47" s="4" t="s">
        <v>204</v>
      </c>
      <c r="B47" s="4" t="s">
        <v>26</v>
      </c>
      <c r="C47" s="4" t="s">
        <v>27</v>
      </c>
      <c r="D47" s="4" t="s">
        <v>72</v>
      </c>
      <c r="E47" s="4" t="s">
        <v>205</v>
      </c>
      <c r="F47" s="7">
        <v>45034</v>
      </c>
      <c r="G47" s="7">
        <v>45035</v>
      </c>
      <c r="H47" s="4">
        <v>1</v>
      </c>
      <c r="I47" s="4">
        <v>1</v>
      </c>
      <c r="J47" s="4">
        <v>1</v>
      </c>
      <c r="K47" s="4" t="s">
        <v>30</v>
      </c>
      <c r="L47" s="4">
        <v>698.92</v>
      </c>
      <c r="M47" s="4">
        <v>698.92</v>
      </c>
      <c r="N47" s="4" t="s">
        <v>206</v>
      </c>
      <c r="O47" s="4" t="s">
        <v>163</v>
      </c>
      <c r="P47" s="4" t="s">
        <v>33</v>
      </c>
      <c r="Q47" s="4">
        <v>0</v>
      </c>
      <c r="R47" s="10">
        <v>45034</v>
      </c>
      <c r="S47" s="7">
        <v>45050</v>
      </c>
      <c r="T47" s="4" t="s">
        <v>34</v>
      </c>
      <c r="U47" s="4">
        <v>698.92</v>
      </c>
      <c r="V47" s="4">
        <v>0</v>
      </c>
      <c r="W47" s="4">
        <v>0</v>
      </c>
      <c r="X47" s="4" t="s">
        <v>207</v>
      </c>
      <c r="Y47" s="4" t="s">
        <v>208</v>
      </c>
    </row>
    <row r="48" s="4" customFormat="1" spans="1:25">
      <c r="A48" s="4" t="s">
        <v>204</v>
      </c>
      <c r="B48" s="4" t="s">
        <v>26</v>
      </c>
      <c r="C48" s="4" t="s">
        <v>76</v>
      </c>
      <c r="D48" s="4" t="s">
        <v>72</v>
      </c>
      <c r="E48" s="4" t="s">
        <v>205</v>
      </c>
      <c r="F48" s="7">
        <v>45034</v>
      </c>
      <c r="G48" s="7">
        <v>45035</v>
      </c>
      <c r="H48" s="4">
        <v>1</v>
      </c>
      <c r="I48" s="4">
        <v>1</v>
      </c>
      <c r="J48" s="4">
        <v>1</v>
      </c>
      <c r="K48" s="4" t="s">
        <v>30</v>
      </c>
      <c r="L48" s="4">
        <v>-698.92</v>
      </c>
      <c r="M48" s="4">
        <v>-698.92</v>
      </c>
      <c r="N48" s="4" t="s">
        <v>206</v>
      </c>
      <c r="O48" s="4" t="s">
        <v>163</v>
      </c>
      <c r="P48" s="4" t="s">
        <v>33</v>
      </c>
      <c r="Q48" s="4">
        <v>0</v>
      </c>
      <c r="R48" s="10">
        <v>45034</v>
      </c>
      <c r="S48" s="7">
        <v>45050</v>
      </c>
      <c r="T48" s="4" t="s">
        <v>34</v>
      </c>
      <c r="U48" s="4">
        <v>-698.92</v>
      </c>
      <c r="V48" s="4">
        <v>0</v>
      </c>
      <c r="W48" s="4">
        <v>0</v>
      </c>
      <c r="X48" s="4" t="s">
        <v>207</v>
      </c>
      <c r="Y48" s="4" t="s">
        <v>208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topLeftCell="A31" workbookViewId="0">
      <selection activeCell="F53" sqref="F53"/>
    </sheetView>
  </sheetViews>
  <sheetFormatPr defaultColWidth="9" defaultRowHeight="14.4"/>
  <cols>
    <col min="1" max="1" width="12.8888888888889"/>
    <col min="2" max="3" width="10.7777777777778"/>
    <col min="4" max="4" width="9.66666666666667"/>
    <col min="10" max="10" width="9.66666666666667" style="5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209</v>
      </c>
    </row>
    <row r="2" spans="1:10">
      <c r="A2" s="6">
        <v>999223100846513</v>
      </c>
      <c r="B2" s="7">
        <v>45028</v>
      </c>
      <c r="C2" s="7">
        <v>45030</v>
      </c>
      <c r="D2" s="4">
        <v>4620</v>
      </c>
      <c r="E2" t="str">
        <f>VLOOKUP(A2,HOP!A:L,12,0)</f>
        <v>4620.00</v>
      </c>
      <c r="F2" t="str">
        <f>VLOOKUP(A2,HOP!A:C,3,0)</f>
        <v>3113397</v>
      </c>
      <c r="G2">
        <f>D2-E2</f>
        <v>0</v>
      </c>
      <c r="H2" t="str">
        <f>$H$1&amp;F2</f>
        <v>，3113397</v>
      </c>
      <c r="I2" t="str">
        <f>VLOOKUP(A2,HOP!A:U,21,0)</f>
        <v>直采</v>
      </c>
      <c r="J2"/>
    </row>
    <row r="3" spans="1:10">
      <c r="A3" s="6">
        <v>999223112067499</v>
      </c>
      <c r="B3" s="7">
        <v>45025</v>
      </c>
      <c r="C3" s="7">
        <v>45030</v>
      </c>
      <c r="D3" s="4">
        <v>6195</v>
      </c>
      <c r="E3" t="str">
        <f>VLOOKUP(A3,HOP!A:L,12,0)</f>
        <v>6195.00</v>
      </c>
      <c r="F3" t="str">
        <f>VLOOKUP(A3,HOP!A:C,3,0)</f>
        <v>3116134</v>
      </c>
      <c r="G3">
        <f t="shared" ref="G3:G46" si="0">D3-E3</f>
        <v>0</v>
      </c>
      <c r="H3" t="str">
        <f t="shared" ref="H3:H46" si="1">$H$1&amp;F3</f>
        <v>，3116134</v>
      </c>
      <c r="I3" t="str">
        <f>VLOOKUP(A3,HOP!A:U,21,0)</f>
        <v>直采</v>
      </c>
      <c r="J3"/>
    </row>
    <row r="4" spans="1:10">
      <c r="A4" s="6">
        <v>999223197462558</v>
      </c>
      <c r="B4" s="7">
        <v>45026</v>
      </c>
      <c r="C4" s="7">
        <v>45030</v>
      </c>
      <c r="D4" s="4">
        <v>4620</v>
      </c>
      <c r="E4" t="str">
        <f>VLOOKUP(A4,HOP!A:L,12,0)</f>
        <v>4620.00</v>
      </c>
      <c r="F4" t="str">
        <f>VLOOKUP(A4,HOP!A:C,3,0)</f>
        <v>3137796</v>
      </c>
      <c r="G4">
        <f t="shared" si="0"/>
        <v>0</v>
      </c>
      <c r="H4" t="str">
        <f t="shared" si="1"/>
        <v>，3137796</v>
      </c>
      <c r="I4" t="str">
        <f>VLOOKUP(A4,HOP!A:U,21,0)</f>
        <v>直采</v>
      </c>
      <c r="J4"/>
    </row>
    <row r="5" spans="1:10">
      <c r="A5" s="6">
        <v>999223470294223</v>
      </c>
      <c r="B5" s="7">
        <v>45027</v>
      </c>
      <c r="C5" s="7">
        <v>45030</v>
      </c>
      <c r="D5" s="4">
        <v>2332</v>
      </c>
      <c r="E5" t="str">
        <f>VLOOKUP(A5,HOP!A:L,12,0)</f>
        <v>2332.00</v>
      </c>
      <c r="F5" t="str">
        <f>VLOOKUP(A5,HOP!A:C,3,0)</f>
        <v>3194772</v>
      </c>
      <c r="G5">
        <f t="shared" si="0"/>
        <v>0</v>
      </c>
      <c r="H5" t="str">
        <f t="shared" si="1"/>
        <v>，3194772</v>
      </c>
      <c r="I5" t="str">
        <f>VLOOKUP(A5,HOP!A:U,21,0)</f>
        <v>直采</v>
      </c>
      <c r="J5"/>
    </row>
    <row r="6" hidden="1" spans="1:10">
      <c r="A6" s="6">
        <v>999223575888825</v>
      </c>
      <c r="B6" s="7">
        <v>45027</v>
      </c>
      <c r="C6" s="7">
        <v>45030</v>
      </c>
      <c r="D6" s="4">
        <v>966</v>
      </c>
      <c r="E6">
        <v>966</v>
      </c>
      <c r="F6" s="11" t="s">
        <v>210</v>
      </c>
      <c r="G6">
        <f t="shared" si="0"/>
        <v>0</v>
      </c>
      <c r="H6" t="str">
        <f t="shared" si="1"/>
        <v>，202304101512190071</v>
      </c>
      <c r="I6" t="e">
        <f>VLOOKUP(A6,HOP!A:U,21,0)</f>
        <v>#N/A</v>
      </c>
      <c r="J6" s="5" t="s">
        <v>211</v>
      </c>
    </row>
    <row r="7" spans="1:10">
      <c r="A7" s="6">
        <v>999223585957990</v>
      </c>
      <c r="B7" s="7">
        <v>45028</v>
      </c>
      <c r="C7" s="7">
        <v>45030</v>
      </c>
      <c r="D7" s="4">
        <v>979.2</v>
      </c>
      <c r="E7" t="str">
        <f>VLOOKUP(A7,HOP!A:L,12,0)</f>
        <v>979.20</v>
      </c>
      <c r="F7" t="str">
        <f>VLOOKUP(A7,HOP!A:C,3,0)</f>
        <v>3214785</v>
      </c>
      <c r="G7">
        <f t="shared" si="0"/>
        <v>0</v>
      </c>
      <c r="H7" t="str">
        <f t="shared" si="1"/>
        <v>，3214785</v>
      </c>
      <c r="I7" t="str">
        <f>VLOOKUP(A7,HOP!A:U,21,0)</f>
        <v>直采</v>
      </c>
      <c r="J7"/>
    </row>
    <row r="8" hidden="1" spans="1:10">
      <c r="A8" s="6">
        <v>999223604198873</v>
      </c>
      <c r="B8" s="7">
        <v>45029</v>
      </c>
      <c r="C8" s="7">
        <v>45030</v>
      </c>
      <c r="D8" s="4">
        <v>966</v>
      </c>
      <c r="E8">
        <v>966</v>
      </c>
      <c r="F8" s="11" t="s">
        <v>212</v>
      </c>
      <c r="G8">
        <f t="shared" si="0"/>
        <v>0</v>
      </c>
      <c r="H8" t="str">
        <f t="shared" si="1"/>
        <v>，202304121009070025</v>
      </c>
      <c r="I8" t="e">
        <f>VLOOKUP(A8,HOP!A:U,21,0)</f>
        <v>#N/A</v>
      </c>
      <c r="J8" s="5" t="s">
        <v>213</v>
      </c>
    </row>
    <row r="9" spans="1:10">
      <c r="A9" s="6">
        <v>999223619943523</v>
      </c>
      <c r="B9" s="7">
        <v>45029</v>
      </c>
      <c r="C9" s="7">
        <v>45030</v>
      </c>
      <c r="D9" s="4">
        <v>471.67</v>
      </c>
      <c r="E9" t="str">
        <f>VLOOKUP(A9,HOP!A:L,12,0)</f>
        <v>471.67</v>
      </c>
      <c r="F9" t="str">
        <f>VLOOKUP(A9,HOP!A:C,3,0)</f>
        <v>3220640</v>
      </c>
      <c r="G9">
        <f t="shared" si="0"/>
        <v>0</v>
      </c>
      <c r="H9" t="str">
        <f t="shared" si="1"/>
        <v>，3220640</v>
      </c>
      <c r="I9" t="str">
        <f>VLOOKUP(A9,HOP!A:U,21,0)</f>
        <v>直连</v>
      </c>
      <c r="J9"/>
    </row>
    <row r="10" spans="1:10">
      <c r="A10" s="6">
        <v>23626295658</v>
      </c>
      <c r="B10" s="7">
        <v>45029</v>
      </c>
      <c r="C10" s="7">
        <v>45030</v>
      </c>
      <c r="D10" s="4">
        <v>798.91</v>
      </c>
      <c r="E10" t="str">
        <f>VLOOKUP(A10,HOP!A:L,12,0)</f>
        <v>798.91</v>
      </c>
      <c r="F10" t="str">
        <f>VLOOKUP(A10,HOP!A:C,3,0)</f>
        <v>3221584</v>
      </c>
      <c r="G10">
        <f t="shared" si="0"/>
        <v>0</v>
      </c>
      <c r="H10" t="str">
        <f t="shared" si="1"/>
        <v>，3221584</v>
      </c>
      <c r="I10" t="str">
        <f>VLOOKUP(A10,HOP!A:U,21,0)</f>
        <v>直连</v>
      </c>
      <c r="J10"/>
    </row>
    <row r="11" hidden="1" spans="1:10">
      <c r="A11" s="6">
        <v>999223631850185</v>
      </c>
      <c r="B11" s="7">
        <v>45029</v>
      </c>
      <c r="C11" s="7">
        <v>45030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/>
    </row>
    <row r="12" s="4" customFormat="1" spans="1:9">
      <c r="A12" s="6">
        <v>999223085565231</v>
      </c>
      <c r="B12" s="7">
        <v>45030</v>
      </c>
      <c r="C12" s="7">
        <v>45031</v>
      </c>
      <c r="D12" s="4">
        <v>1177</v>
      </c>
      <c r="E12" t="str">
        <f>VLOOKUP(A12,HOP!A:L,12,0)</f>
        <v>1177.00</v>
      </c>
      <c r="F12" t="str">
        <f>VLOOKUP(A12,HOP!A:C,3,0)</f>
        <v>3109450</v>
      </c>
      <c r="G12">
        <f t="shared" si="0"/>
        <v>0</v>
      </c>
      <c r="H12" t="str">
        <f t="shared" si="1"/>
        <v>，3109450</v>
      </c>
      <c r="I12" t="str">
        <f>VLOOKUP(A12,HOP!A:U,21,0)</f>
        <v>直采</v>
      </c>
    </row>
    <row r="13" s="4" customFormat="1" spans="1:9">
      <c r="A13" s="6">
        <v>999223260771925</v>
      </c>
      <c r="B13" s="7">
        <v>45028</v>
      </c>
      <c r="C13" s="7">
        <v>45031</v>
      </c>
      <c r="D13" s="4">
        <v>4521</v>
      </c>
      <c r="E13" t="str">
        <f>VLOOKUP(A13,HOP!A:L,12,0)</f>
        <v>4521.00</v>
      </c>
      <c r="F13" t="str">
        <f>VLOOKUP(A13,HOP!A:C,3,0)</f>
        <v>3154925</v>
      </c>
      <c r="G13">
        <f t="shared" si="0"/>
        <v>0</v>
      </c>
      <c r="H13" t="str">
        <f t="shared" si="1"/>
        <v>，3154925</v>
      </c>
      <c r="I13" t="str">
        <f>VLOOKUP(A13,HOP!A:U,21,0)</f>
        <v>直采</v>
      </c>
    </row>
    <row r="14" s="4" customFormat="1" hidden="1" spans="1:10">
      <c r="A14" s="6">
        <v>999223459943162</v>
      </c>
      <c r="B14" s="7">
        <v>45030</v>
      </c>
      <c r="C14" s="7">
        <v>45031</v>
      </c>
      <c r="D14" s="4">
        <v>329</v>
      </c>
      <c r="E14">
        <v>329</v>
      </c>
      <c r="F14" s="11" t="s">
        <v>214</v>
      </c>
      <c r="G14">
        <f t="shared" si="0"/>
        <v>0</v>
      </c>
      <c r="H14" t="str">
        <f t="shared" si="1"/>
        <v>，202304021951230068</v>
      </c>
      <c r="I14" t="e">
        <f>VLOOKUP(A14,HOP!A:U,21,0)</f>
        <v>#N/A</v>
      </c>
      <c r="J14" s="9" t="s">
        <v>215</v>
      </c>
    </row>
    <row r="15" s="4" customFormat="1" hidden="1" spans="1:10">
      <c r="A15" s="6">
        <v>999223636305358</v>
      </c>
      <c r="B15" s="7">
        <v>45030</v>
      </c>
      <c r="C15" s="7">
        <v>45031</v>
      </c>
      <c r="D15" s="4">
        <v>782</v>
      </c>
      <c r="E15">
        <v>782</v>
      </c>
      <c r="F15" s="11" t="s">
        <v>216</v>
      </c>
      <c r="G15">
        <f t="shared" si="0"/>
        <v>0</v>
      </c>
      <c r="H15" t="str">
        <f t="shared" si="1"/>
        <v>，202304132210360069</v>
      </c>
      <c r="I15" t="e">
        <f>VLOOKUP(A15,HOP!A:U,21,0)</f>
        <v>#N/A</v>
      </c>
      <c r="J15" s="9" t="s">
        <v>217</v>
      </c>
    </row>
    <row r="16" s="4" customFormat="1" hidden="1" spans="1:10">
      <c r="A16" s="6">
        <v>999223637564968</v>
      </c>
      <c r="B16" s="7">
        <v>45030</v>
      </c>
      <c r="C16" s="7">
        <v>45031</v>
      </c>
      <c r="D16" s="4">
        <v>382.2</v>
      </c>
      <c r="E16">
        <v>382.2</v>
      </c>
      <c r="F16" s="11" t="s">
        <v>218</v>
      </c>
      <c r="G16">
        <f t="shared" si="0"/>
        <v>0</v>
      </c>
      <c r="H16" t="str">
        <f t="shared" si="1"/>
        <v>，202304132245280071</v>
      </c>
      <c r="I16" t="e">
        <f>VLOOKUP(A16,HOP!A:U,21,0)</f>
        <v>#N/A</v>
      </c>
      <c r="J16" s="9" t="s">
        <v>217</v>
      </c>
    </row>
    <row r="17" s="4" customFormat="1" hidden="1" spans="1:10">
      <c r="A17" s="6">
        <v>999223641057204</v>
      </c>
      <c r="B17" s="7">
        <v>45030</v>
      </c>
      <c r="C17" s="7">
        <v>45031</v>
      </c>
      <c r="D17" s="4">
        <v>336</v>
      </c>
      <c r="E17">
        <v>336</v>
      </c>
      <c r="F17" s="11" t="s">
        <v>219</v>
      </c>
      <c r="G17">
        <f t="shared" si="0"/>
        <v>0</v>
      </c>
      <c r="H17" t="str">
        <f t="shared" si="1"/>
        <v>，202304140831160076</v>
      </c>
      <c r="I17" t="e">
        <f>VLOOKUP(A17,HOP!A:U,21,0)</f>
        <v>#N/A</v>
      </c>
      <c r="J17" s="9" t="s">
        <v>220</v>
      </c>
    </row>
    <row r="18" s="4" customFormat="1" hidden="1" spans="1:10">
      <c r="A18" s="6">
        <v>999223641202434</v>
      </c>
      <c r="B18" s="7">
        <v>45030</v>
      </c>
      <c r="C18" s="7">
        <v>45031</v>
      </c>
      <c r="D18" s="4">
        <v>336</v>
      </c>
      <c r="E18">
        <v>336</v>
      </c>
      <c r="F18" s="11" t="s">
        <v>221</v>
      </c>
      <c r="G18">
        <f t="shared" si="0"/>
        <v>0</v>
      </c>
      <c r="H18" t="str">
        <f t="shared" si="1"/>
        <v>，202304140909290068</v>
      </c>
      <c r="I18" t="e">
        <f>VLOOKUP(A18,HOP!A:U,21,0)</f>
        <v>#N/A</v>
      </c>
      <c r="J18" s="9" t="s">
        <v>220</v>
      </c>
    </row>
    <row r="19" s="4" customFormat="1" spans="1:9">
      <c r="A19" s="6">
        <v>999223642943024</v>
      </c>
      <c r="B19" s="7">
        <v>45030</v>
      </c>
      <c r="C19" s="7">
        <v>45031</v>
      </c>
      <c r="D19" s="4">
        <v>153</v>
      </c>
      <c r="E19" t="str">
        <f>VLOOKUP(A19,HOP!A:L,12,0)</f>
        <v>153.00</v>
      </c>
      <c r="F19" t="str">
        <f>VLOOKUP(A19,HOP!A:C,3,0)</f>
        <v>3226424</v>
      </c>
      <c r="G19">
        <f t="shared" si="0"/>
        <v>0</v>
      </c>
      <c r="H19" t="str">
        <f t="shared" si="1"/>
        <v>，3226424</v>
      </c>
      <c r="I19" t="str">
        <f>VLOOKUP(A19,HOP!A:U,21,0)</f>
        <v>直采</v>
      </c>
    </row>
    <row r="20" s="4" customFormat="1" spans="1:9">
      <c r="A20" s="6">
        <v>999223643868148</v>
      </c>
      <c r="B20" s="7">
        <v>45030</v>
      </c>
      <c r="C20" s="7">
        <v>45031</v>
      </c>
      <c r="D20" s="4">
        <v>306</v>
      </c>
      <c r="E20" t="str">
        <f>VLOOKUP(A20,HOP!A:L,12,0)</f>
        <v>306.00</v>
      </c>
      <c r="F20" t="str">
        <f>VLOOKUP(A20,HOP!A:C,3,0)</f>
        <v>3226592</v>
      </c>
      <c r="G20">
        <f t="shared" si="0"/>
        <v>0</v>
      </c>
      <c r="H20" t="str">
        <f t="shared" si="1"/>
        <v>，3226592</v>
      </c>
      <c r="I20" t="str">
        <f>VLOOKUP(A20,HOP!A:U,21,0)</f>
        <v>直采</v>
      </c>
    </row>
    <row r="21" s="4" customFormat="1" hidden="1" spans="1:10">
      <c r="A21" s="6">
        <v>999223645892917</v>
      </c>
      <c r="B21" s="7">
        <v>45030</v>
      </c>
      <c r="C21" s="7">
        <v>45031</v>
      </c>
      <c r="D21" s="4">
        <v>340.2</v>
      </c>
      <c r="E21">
        <v>340.2</v>
      </c>
      <c r="F21" s="11" t="s">
        <v>222</v>
      </c>
      <c r="G21">
        <f t="shared" si="0"/>
        <v>0</v>
      </c>
      <c r="H21" t="str">
        <f t="shared" si="1"/>
        <v>，202304141416110025</v>
      </c>
      <c r="I21" t="e">
        <f>VLOOKUP(A21,HOP!A:U,21,0)</f>
        <v>#N/A</v>
      </c>
      <c r="J21" s="9" t="s">
        <v>220</v>
      </c>
    </row>
    <row r="22" s="4" customFormat="1" hidden="1" spans="1:10">
      <c r="A22" s="6">
        <v>999223173439799</v>
      </c>
      <c r="B22" s="7">
        <v>45022</v>
      </c>
      <c r="C22" s="7">
        <v>45032</v>
      </c>
      <c r="D22" s="4">
        <v>3290</v>
      </c>
      <c r="E22">
        <v>3290</v>
      </c>
      <c r="F22" s="11" t="s">
        <v>223</v>
      </c>
      <c r="G22">
        <f t="shared" si="0"/>
        <v>0</v>
      </c>
      <c r="H22" t="str">
        <f t="shared" si="1"/>
        <v>，202303132307250020</v>
      </c>
      <c r="I22" t="e">
        <f>VLOOKUP(A22,HOP!A:U,21,0)</f>
        <v>#N/A</v>
      </c>
      <c r="J22" s="9" t="s">
        <v>224</v>
      </c>
    </row>
    <row r="23" s="4" customFormat="1" spans="1:9">
      <c r="A23" s="6">
        <v>999223554314196</v>
      </c>
      <c r="B23" s="7">
        <v>45031</v>
      </c>
      <c r="C23" s="7">
        <v>45032</v>
      </c>
      <c r="D23" s="4">
        <v>306</v>
      </c>
      <c r="E23" t="str">
        <f>VLOOKUP(A23,HOP!A:L,12,0)</f>
        <v>306.00</v>
      </c>
      <c r="F23" t="str">
        <f>VLOOKUP(A23,HOP!A:C,3,0)</f>
        <v>3209633</v>
      </c>
      <c r="G23">
        <f t="shared" si="0"/>
        <v>0</v>
      </c>
      <c r="H23" t="str">
        <f t="shared" si="1"/>
        <v>，3209633</v>
      </c>
      <c r="I23" t="str">
        <f>VLOOKUP(A23,HOP!A:U,21,0)</f>
        <v>直采</v>
      </c>
    </row>
    <row r="24" s="4" customFormat="1" hidden="1" spans="1:10">
      <c r="A24" s="6">
        <v>23560906851</v>
      </c>
      <c r="B24" s="7">
        <v>45031</v>
      </c>
      <c r="C24" s="7">
        <v>45032</v>
      </c>
      <c r="D24" s="4">
        <v>322</v>
      </c>
      <c r="E24">
        <v>322</v>
      </c>
      <c r="F24" s="11" t="s">
        <v>225</v>
      </c>
      <c r="G24">
        <f t="shared" si="0"/>
        <v>0</v>
      </c>
      <c r="H24" t="str">
        <f t="shared" si="1"/>
        <v>，202304091340340069</v>
      </c>
      <c r="I24" t="e">
        <f>VLOOKUP(A24,HOP!A:U,21,0)</f>
        <v>#N/A</v>
      </c>
      <c r="J24" s="9" t="s">
        <v>226</v>
      </c>
    </row>
    <row r="25" s="4" customFormat="1" hidden="1" spans="1:10">
      <c r="A25" s="6">
        <v>999223560944440</v>
      </c>
      <c r="B25" s="7">
        <v>45031</v>
      </c>
      <c r="C25" s="7">
        <v>45032</v>
      </c>
      <c r="D25" s="4">
        <v>322</v>
      </c>
      <c r="E25">
        <v>322</v>
      </c>
      <c r="F25" s="11" t="s">
        <v>227</v>
      </c>
      <c r="G25">
        <f t="shared" si="0"/>
        <v>0</v>
      </c>
      <c r="H25" t="str">
        <f t="shared" si="1"/>
        <v>，202304091342060069</v>
      </c>
      <c r="I25" t="e">
        <f>VLOOKUP(A25,HOP!A:U,21,0)</f>
        <v>#N/A</v>
      </c>
      <c r="J25" s="9" t="s">
        <v>226</v>
      </c>
    </row>
    <row r="26" s="4" customFormat="1" spans="1:9">
      <c r="A26" s="6">
        <v>999223633255137</v>
      </c>
      <c r="B26" s="7">
        <v>45031</v>
      </c>
      <c r="C26" s="7">
        <v>45032</v>
      </c>
      <c r="D26" s="4">
        <v>306</v>
      </c>
      <c r="E26" t="str">
        <f>VLOOKUP(A26,HOP!A:L,12,0)</f>
        <v>306.00</v>
      </c>
      <c r="F26" t="str">
        <f>VLOOKUP(A26,HOP!A:C,3,0)</f>
        <v>3224031</v>
      </c>
      <c r="G26">
        <f t="shared" si="0"/>
        <v>0</v>
      </c>
      <c r="H26" t="str">
        <f t="shared" si="1"/>
        <v>，3224031</v>
      </c>
      <c r="I26" t="str">
        <f>VLOOKUP(A26,HOP!A:U,21,0)</f>
        <v>直采</v>
      </c>
    </row>
    <row r="27" s="4" customFormat="1" spans="1:9">
      <c r="A27" s="6">
        <v>999223644734026</v>
      </c>
      <c r="B27" s="7">
        <v>45031</v>
      </c>
      <c r="C27" s="7">
        <v>45032</v>
      </c>
      <c r="D27" s="4">
        <v>836.4</v>
      </c>
      <c r="E27" t="str">
        <f>VLOOKUP(A27,HOP!A:L,12,0)</f>
        <v>836.40</v>
      </c>
      <c r="F27" t="str">
        <f>VLOOKUP(A27,HOP!A:C,3,0)</f>
        <v>3226771</v>
      </c>
      <c r="G27">
        <f t="shared" si="0"/>
        <v>0</v>
      </c>
      <c r="H27" t="str">
        <f t="shared" si="1"/>
        <v>，3226771</v>
      </c>
      <c r="I27" t="str">
        <f>VLOOKUP(A27,HOP!A:U,21,0)</f>
        <v>直采</v>
      </c>
    </row>
    <row r="28" s="4" customFormat="1" hidden="1" spans="1:10">
      <c r="A28" s="6">
        <v>999223657743474</v>
      </c>
      <c r="B28" s="7">
        <v>45031</v>
      </c>
      <c r="C28" s="7">
        <v>45032</v>
      </c>
      <c r="D28" s="4">
        <v>329</v>
      </c>
      <c r="E28">
        <v>329</v>
      </c>
      <c r="F28" s="11" t="s">
        <v>228</v>
      </c>
      <c r="G28">
        <f t="shared" si="0"/>
        <v>0</v>
      </c>
      <c r="H28" t="str">
        <f t="shared" si="1"/>
        <v>，202304150827370068</v>
      </c>
      <c r="I28" t="e">
        <f>VLOOKUP(A28,HOP!A:U,21,0)</f>
        <v>#N/A</v>
      </c>
      <c r="J28" s="9" t="s">
        <v>229</v>
      </c>
    </row>
    <row r="29" s="4" customFormat="1" hidden="1" spans="1:10">
      <c r="A29" s="6">
        <v>999223658945591</v>
      </c>
      <c r="B29" s="7">
        <v>45031</v>
      </c>
      <c r="C29" s="7">
        <v>45032</v>
      </c>
      <c r="D29" s="4">
        <v>322</v>
      </c>
      <c r="E29">
        <v>322</v>
      </c>
      <c r="F29" s="11" t="s">
        <v>230</v>
      </c>
      <c r="G29">
        <f t="shared" si="0"/>
        <v>0</v>
      </c>
      <c r="H29" t="str">
        <f t="shared" si="1"/>
        <v>，202304150905470076</v>
      </c>
      <c r="I29" t="e">
        <f>VLOOKUP(A29,HOP!A:U,21,0)</f>
        <v>#N/A</v>
      </c>
      <c r="J29" s="9" t="s">
        <v>229</v>
      </c>
    </row>
    <row r="30" s="4" customFormat="1" hidden="1" spans="1:10">
      <c r="A30" s="6">
        <v>999223678506933</v>
      </c>
      <c r="B30" s="7">
        <v>45032</v>
      </c>
      <c r="C30" s="7">
        <v>45033</v>
      </c>
      <c r="D30" s="4">
        <v>336</v>
      </c>
      <c r="E30">
        <v>336</v>
      </c>
      <c r="F30" s="11" t="s">
        <v>231</v>
      </c>
      <c r="G30">
        <f t="shared" si="0"/>
        <v>0</v>
      </c>
      <c r="H30" t="str">
        <f t="shared" si="1"/>
        <v>，202304160839310068</v>
      </c>
      <c r="I30" t="e">
        <f>VLOOKUP(A30,HOP!A:U,21,0)</f>
        <v>#N/A</v>
      </c>
      <c r="J30" s="9" t="s">
        <v>232</v>
      </c>
    </row>
    <row r="31" s="4" customFormat="1" spans="1:9">
      <c r="A31" s="6">
        <v>999223461418555</v>
      </c>
      <c r="B31" s="7">
        <v>45030</v>
      </c>
      <c r="C31" s="7">
        <v>45034</v>
      </c>
      <c r="D31" s="4">
        <v>1591.2</v>
      </c>
      <c r="E31" t="str">
        <f>VLOOKUP(A31,HOP!A:L,12,0)</f>
        <v>1591.20</v>
      </c>
      <c r="F31" t="str">
        <f>VLOOKUP(A31,HOP!A:C,3,0)</f>
        <v>3193047</v>
      </c>
      <c r="G31">
        <f t="shared" si="0"/>
        <v>0</v>
      </c>
      <c r="H31" t="str">
        <f t="shared" si="1"/>
        <v>，3193047</v>
      </c>
      <c r="I31" t="str">
        <f>VLOOKUP(A31,HOP!A:U,21,0)</f>
        <v>直采</v>
      </c>
    </row>
    <row r="32" s="4" customFormat="1" spans="1:9">
      <c r="A32" s="6">
        <v>999223652792201</v>
      </c>
      <c r="B32" s="7">
        <v>45032</v>
      </c>
      <c r="C32" s="7">
        <v>45034</v>
      </c>
      <c r="D32" s="4">
        <v>1003.94</v>
      </c>
      <c r="E32" t="str">
        <f>VLOOKUP(A32,HOP!A:L,12,0)</f>
        <v>1003.94</v>
      </c>
      <c r="F32" t="str">
        <f>VLOOKUP(A32,HOP!A:C,3,0)</f>
        <v>3228883</v>
      </c>
      <c r="G32">
        <f t="shared" si="0"/>
        <v>0</v>
      </c>
      <c r="H32" t="str">
        <f t="shared" si="1"/>
        <v>，3228883</v>
      </c>
      <c r="I32" t="str">
        <f>VLOOKUP(A32,HOP!A:U,21,0)</f>
        <v>直连</v>
      </c>
    </row>
    <row r="33" s="4" customFormat="1" spans="1:9">
      <c r="A33" s="6">
        <v>999223697883629</v>
      </c>
      <c r="B33" s="7">
        <v>45033</v>
      </c>
      <c r="C33" s="7">
        <v>45034</v>
      </c>
      <c r="D33" s="4">
        <v>562.57</v>
      </c>
      <c r="E33" t="str">
        <f>VLOOKUP(A33,HOP!A:L,12,0)</f>
        <v>562.57</v>
      </c>
      <c r="F33" t="str">
        <f>VLOOKUP(A33,HOP!A:C,3,0)</f>
        <v>3237252</v>
      </c>
      <c r="G33">
        <f t="shared" si="0"/>
        <v>0</v>
      </c>
      <c r="H33" t="str">
        <f t="shared" si="1"/>
        <v>，3237252</v>
      </c>
      <c r="I33" t="str">
        <f>VLOOKUP(A33,HOP!A:U,21,0)</f>
        <v>直连</v>
      </c>
    </row>
    <row r="34" s="4" customFormat="1" spans="1:9">
      <c r="A34" s="6">
        <v>999223707252222</v>
      </c>
      <c r="B34" s="7">
        <v>45033</v>
      </c>
      <c r="C34" s="7">
        <v>45034</v>
      </c>
      <c r="D34" s="4">
        <v>606</v>
      </c>
      <c r="E34" t="str">
        <f>VLOOKUP(A34,HOP!A:L,12,0)</f>
        <v>606.00</v>
      </c>
      <c r="F34" t="str">
        <f>VLOOKUP(A34,HOP!A:C,3,0)</f>
        <v>3241903</v>
      </c>
      <c r="G34">
        <f t="shared" si="0"/>
        <v>0</v>
      </c>
      <c r="H34" t="str">
        <f t="shared" si="1"/>
        <v>，3241903</v>
      </c>
      <c r="I34" t="str">
        <f>VLOOKUP(A34,HOP!A:U,21,0)</f>
        <v>直连</v>
      </c>
    </row>
    <row r="35" s="4" customFormat="1" spans="1:9">
      <c r="A35" s="6">
        <v>999223547099344</v>
      </c>
      <c r="B35" s="7">
        <v>45033</v>
      </c>
      <c r="C35" s="7">
        <v>45035</v>
      </c>
      <c r="D35" s="4">
        <v>1498</v>
      </c>
      <c r="E35" t="str">
        <f>VLOOKUP(A35,HOP!A:L,12,0)</f>
        <v>1498.00</v>
      </c>
      <c r="F35" t="str">
        <f>VLOOKUP(A35,HOP!A:C,3,0)</f>
        <v>3208723</v>
      </c>
      <c r="G35">
        <f t="shared" si="0"/>
        <v>0</v>
      </c>
      <c r="H35" t="str">
        <f t="shared" si="1"/>
        <v>，3208723</v>
      </c>
      <c r="I35" t="str">
        <f>VLOOKUP(A35,HOP!A:U,21,0)</f>
        <v>直采</v>
      </c>
    </row>
    <row r="36" s="4" customFormat="1" spans="1:9">
      <c r="A36" s="6">
        <v>999223561293140</v>
      </c>
      <c r="B36" s="7">
        <v>45032</v>
      </c>
      <c r="C36" s="7">
        <v>45035</v>
      </c>
      <c r="D36" s="4">
        <v>3551</v>
      </c>
      <c r="E36" t="str">
        <f>VLOOKUP(A36,HOP!A:L,12,0)</f>
        <v>3551.00</v>
      </c>
      <c r="F36" t="str">
        <f>VLOOKUP(A36,HOP!A:C,3,0)</f>
        <v>3211127</v>
      </c>
      <c r="G36">
        <f t="shared" si="0"/>
        <v>0</v>
      </c>
      <c r="H36" t="str">
        <f t="shared" si="1"/>
        <v>，3211127</v>
      </c>
      <c r="I36" t="str">
        <f>VLOOKUP(A36,HOP!A:U,21,0)</f>
        <v>直采</v>
      </c>
    </row>
    <row r="37" s="4" customFormat="1" spans="1:9">
      <c r="A37" s="6">
        <v>999223650351175</v>
      </c>
      <c r="B37" s="7">
        <v>45034</v>
      </c>
      <c r="C37" s="7">
        <v>45035</v>
      </c>
      <c r="D37" s="4">
        <v>3411.78</v>
      </c>
      <c r="E37" t="str">
        <f>VLOOKUP(A37,HOP!A:L,12,0)</f>
        <v>3411.78</v>
      </c>
      <c r="F37" t="str">
        <f>VLOOKUP(A37,HOP!A:C,3,0)</f>
        <v>3228659</v>
      </c>
      <c r="G37">
        <f t="shared" si="0"/>
        <v>0</v>
      </c>
      <c r="H37" t="str">
        <f t="shared" si="1"/>
        <v>，3228659</v>
      </c>
      <c r="I37" t="str">
        <f>VLOOKUP(A37,HOP!A:U,21,0)</f>
        <v>直连</v>
      </c>
    </row>
    <row r="38" s="4" customFormat="1" hidden="1" spans="1:10">
      <c r="A38" s="6">
        <v>999223696043060</v>
      </c>
      <c r="B38" s="7">
        <v>45033</v>
      </c>
      <c r="C38" s="7">
        <v>45035</v>
      </c>
      <c r="D38" s="4">
        <v>2408</v>
      </c>
      <c r="E38">
        <v>2408</v>
      </c>
      <c r="F38" s="11" t="s">
        <v>233</v>
      </c>
      <c r="G38">
        <f t="shared" si="0"/>
        <v>0</v>
      </c>
      <c r="H38" t="str">
        <f t="shared" si="1"/>
        <v>，202304170859200068</v>
      </c>
      <c r="I38" t="e">
        <f>VLOOKUP(A38,HOP!A:U,21,0)</f>
        <v>#N/A</v>
      </c>
      <c r="J38" s="9" t="s">
        <v>234</v>
      </c>
    </row>
    <row r="39" s="4" customFormat="1" spans="1:9">
      <c r="A39" s="6">
        <v>999223698970860</v>
      </c>
      <c r="B39" s="7">
        <v>45033</v>
      </c>
      <c r="C39" s="7">
        <v>45035</v>
      </c>
      <c r="D39" s="4">
        <v>2320.98</v>
      </c>
      <c r="E39" t="str">
        <f>VLOOKUP(A39,HOP!A:L,12,0)</f>
        <v>2320.98</v>
      </c>
      <c r="F39" t="str">
        <f>VLOOKUP(A39,HOP!A:C,3,0)</f>
        <v>3238247</v>
      </c>
      <c r="G39">
        <f t="shared" si="0"/>
        <v>0</v>
      </c>
      <c r="H39" t="str">
        <f t="shared" si="1"/>
        <v>，3238247</v>
      </c>
      <c r="I39" t="str">
        <f>VLOOKUP(A39,HOP!A:U,21,0)</f>
        <v>直连</v>
      </c>
    </row>
    <row r="40" s="4" customFormat="1" spans="1:9">
      <c r="A40" s="6">
        <v>999223700145678</v>
      </c>
      <c r="B40" s="7">
        <v>45033</v>
      </c>
      <c r="C40" s="7">
        <v>45035</v>
      </c>
      <c r="D40" s="4">
        <v>2323</v>
      </c>
      <c r="E40" t="str">
        <f>VLOOKUP(A40,HOP!A:L,12,0)</f>
        <v>2323.00</v>
      </c>
      <c r="F40" t="str">
        <f>VLOOKUP(A40,HOP!A:C,3,0)</f>
        <v>3238517</v>
      </c>
      <c r="G40">
        <f t="shared" si="0"/>
        <v>0</v>
      </c>
      <c r="H40" t="str">
        <f t="shared" si="1"/>
        <v>，3238517</v>
      </c>
      <c r="I40" t="str">
        <f>VLOOKUP(A40,HOP!A:U,21,0)</f>
        <v>直连</v>
      </c>
    </row>
    <row r="41" s="4" customFormat="1" spans="1:9">
      <c r="A41" s="6">
        <v>999223701116744</v>
      </c>
      <c r="B41" s="7">
        <v>45034</v>
      </c>
      <c r="C41" s="7">
        <v>45035</v>
      </c>
      <c r="D41" s="4">
        <v>1082.72</v>
      </c>
      <c r="E41" t="str">
        <f>VLOOKUP(A41,HOP!A:L,12,0)</f>
        <v>1082.72</v>
      </c>
      <c r="F41" t="str">
        <f>VLOOKUP(A41,HOP!A:C,3,0)</f>
        <v>3241239</v>
      </c>
      <c r="G41">
        <f t="shared" si="0"/>
        <v>0</v>
      </c>
      <c r="H41" t="str">
        <f t="shared" si="1"/>
        <v>，3241239</v>
      </c>
      <c r="I41" t="str">
        <f>VLOOKUP(A41,HOP!A:U,21,0)</f>
        <v>直连</v>
      </c>
    </row>
    <row r="42" s="4" customFormat="1" hidden="1" spans="1:10">
      <c r="A42" s="6">
        <v>999223709348839</v>
      </c>
      <c r="B42" s="7">
        <v>45034</v>
      </c>
      <c r="C42" s="7">
        <v>45035</v>
      </c>
      <c r="D42" s="4">
        <v>3024</v>
      </c>
      <c r="E42">
        <v>3024</v>
      </c>
      <c r="F42" s="11" t="s">
        <v>235</v>
      </c>
      <c r="G42">
        <f t="shared" si="0"/>
        <v>0</v>
      </c>
      <c r="H42" t="str">
        <f t="shared" si="1"/>
        <v>，202304172142550021</v>
      </c>
      <c r="I42" t="e">
        <f>VLOOKUP(A42,HOP!A:U,21,0)</f>
        <v>#N/A</v>
      </c>
      <c r="J42" s="9" t="s">
        <v>234</v>
      </c>
    </row>
    <row r="43" s="4" customFormat="1" spans="1:9">
      <c r="A43" s="6">
        <v>999223714705964</v>
      </c>
      <c r="B43" s="7">
        <v>45034</v>
      </c>
      <c r="C43" s="7">
        <v>45035</v>
      </c>
      <c r="D43" s="4">
        <v>1105.95</v>
      </c>
      <c r="E43" t="str">
        <f>VLOOKUP(A43,HOP!A:L,12,0)</f>
        <v>1105.95</v>
      </c>
      <c r="F43" t="str">
        <f>VLOOKUP(A43,HOP!A:C,3,0)</f>
        <v>3243278</v>
      </c>
      <c r="G43">
        <f t="shared" si="0"/>
        <v>0</v>
      </c>
      <c r="H43" t="str">
        <f t="shared" si="1"/>
        <v>，3243278</v>
      </c>
      <c r="I43" t="str">
        <f>VLOOKUP(A43,HOP!A:U,21,0)</f>
        <v>直连</v>
      </c>
    </row>
    <row r="44" s="4" customFormat="1" hidden="1" spans="1:10">
      <c r="A44" s="6">
        <v>999223716871473</v>
      </c>
      <c r="B44" s="7">
        <v>45034</v>
      </c>
      <c r="C44" s="7">
        <v>45035</v>
      </c>
      <c r="D44" s="4">
        <v>310.1</v>
      </c>
      <c r="E44">
        <v>310.1</v>
      </c>
      <c r="F44" s="11" t="s">
        <v>236</v>
      </c>
      <c r="G44">
        <f t="shared" si="0"/>
        <v>0</v>
      </c>
      <c r="H44" t="str">
        <f t="shared" si="1"/>
        <v>，202304181223240025</v>
      </c>
      <c r="I44" t="e">
        <f>VLOOKUP(A44,HOP!A:U,21,0)</f>
        <v>#N/A</v>
      </c>
      <c r="J44" s="9" t="s">
        <v>237</v>
      </c>
    </row>
    <row r="45" s="4" customFormat="1" spans="1:9">
      <c r="A45" s="6">
        <v>999223723801732</v>
      </c>
      <c r="B45" s="7">
        <v>45034</v>
      </c>
      <c r="C45" s="7">
        <v>45035</v>
      </c>
      <c r="D45" s="4">
        <v>596.91</v>
      </c>
      <c r="E45" t="str">
        <f>VLOOKUP(A45,HOP!A:L,12,0)</f>
        <v>596.91</v>
      </c>
      <c r="F45" t="str">
        <f>VLOOKUP(A45,HOP!A:C,3,0)</f>
        <v>3244294</v>
      </c>
      <c r="G45">
        <f t="shared" si="0"/>
        <v>0</v>
      </c>
      <c r="H45" t="str">
        <f t="shared" si="1"/>
        <v>，3244294</v>
      </c>
      <c r="I45" t="str">
        <f>VLOOKUP(A45,HOP!A:U,21,0)</f>
        <v>直连</v>
      </c>
    </row>
    <row r="46" s="4" customFormat="1" hidden="1" spans="1:9">
      <c r="A46" s="6">
        <v>999223727050800</v>
      </c>
      <c r="B46" s="7">
        <v>45034</v>
      </c>
      <c r="C46" s="7">
        <v>45035</v>
      </c>
      <c r="D46" s="4">
        <v>0</v>
      </c>
      <c r="E46" t="str">
        <f>VLOOKUP(A46,HOP!A:L,12,0)</f>
        <v>0.00</v>
      </c>
      <c r="F46" t="str">
        <f>VLOOKUP(A46,HOP!A:C,3,0)</f>
        <v>3244819</v>
      </c>
      <c r="G46">
        <f t="shared" si="0"/>
        <v>0</v>
      </c>
      <c r="H46" t="str">
        <f t="shared" si="1"/>
        <v>，3244819</v>
      </c>
      <c r="I46" t="str">
        <f>VLOOKUP(A46,HOP!A:U,21,0)</f>
        <v>直连</v>
      </c>
    </row>
    <row r="48" spans="4:4">
      <c r="D48">
        <f>SUM(D2:D47)</f>
        <v>62376.73</v>
      </c>
    </row>
    <row r="49" spans="4:4">
      <c r="D49" t="s">
        <v>238</v>
      </c>
    </row>
    <row r="51" spans="1:4">
      <c r="A51" t="s">
        <v>239</v>
      </c>
      <c r="C51">
        <v>15100.5</v>
      </c>
      <c r="D51">
        <v>17136.68</v>
      </c>
    </row>
    <row r="52" spans="1:4">
      <c r="A52" t="s">
        <v>240</v>
      </c>
      <c r="C52">
        <v>14284.43</v>
      </c>
      <c r="D52">
        <v>16210.57</v>
      </c>
    </row>
    <row r="53" spans="1:4">
      <c r="A53" t="s">
        <v>241</v>
      </c>
      <c r="C53">
        <v>32991.8</v>
      </c>
      <c r="D53">
        <v>37440.48</v>
      </c>
    </row>
    <row r="54" spans="1:4">
      <c r="A54" t="s">
        <v>242</v>
      </c>
      <c r="C54">
        <f>SUBTOTAL(9,C51:C53)</f>
        <v>62376.73</v>
      </c>
      <c r="D54">
        <f>SUBTOTAL(9,D51:D53)</f>
        <v>70787.73</v>
      </c>
    </row>
    <row r="55" spans="1:1">
      <c r="A55" s="8" t="s">
        <v>243</v>
      </c>
    </row>
  </sheetData>
  <autoFilter ref="A1:X46">
    <filterColumn colId="3">
      <filters>
        <filter val="3290"/>
        <filter val="3551"/>
        <filter val="596.91"/>
        <filter val="798.91"/>
        <filter val="153"/>
        <filter val="6195"/>
        <filter val="562.57"/>
        <filter val="1498"/>
        <filter val="4620"/>
        <filter val="4521"/>
        <filter val="310.1"/>
        <filter val="322"/>
        <filter val="340.2"/>
        <filter val="382.2"/>
        <filter val="979.2"/>
        <filter val="1591.2"/>
        <filter val="1082.72"/>
        <filter val="2323"/>
        <filter val="3024"/>
        <filter val="836.4"/>
        <filter val="966"/>
        <filter val="471.67"/>
        <filter val="3411.78"/>
        <filter val="329"/>
        <filter val="2332"/>
        <filter val="336"/>
        <filter val="1177"/>
        <filter val="782"/>
        <filter val="1003.94"/>
        <filter val="1105.95"/>
        <filter val="306"/>
        <filter val="606"/>
        <filter val="2408"/>
        <filter val="2320.98"/>
      </filters>
    </filterColumn>
    <filterColumn colId="8">
      <filters>
        <filter val="直采"/>
        <filter val="直连"/>
      </filters>
    </filterColumn>
    <extLst/>
  </autoFilter>
  <conditionalFormatting sqref="A1:A55 A57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2" sqref="A2:A1048576"/>
    </sheetView>
  </sheetViews>
  <sheetFormatPr defaultColWidth="9" defaultRowHeight="14.4"/>
  <cols>
    <col min="1" max="1" width="12.8888888888889"/>
  </cols>
  <sheetData>
    <row r="1" spans="1:22">
      <c r="A1" s="1" t="s">
        <v>244</v>
      </c>
      <c r="B1" s="1" t="s">
        <v>245</v>
      </c>
      <c r="C1" s="1" t="s">
        <v>246</v>
      </c>
      <c r="D1" s="1" t="s">
        <v>247</v>
      </c>
      <c r="E1" s="1" t="s">
        <v>13</v>
      </c>
      <c r="F1" s="1" t="s">
        <v>5</v>
      </c>
      <c r="G1" s="1" t="s">
        <v>6</v>
      </c>
      <c r="H1" s="1" t="s">
        <v>248</v>
      </c>
      <c r="I1" s="1" t="s">
        <v>249</v>
      </c>
      <c r="J1" s="1" t="s">
        <v>250</v>
      </c>
      <c r="K1" s="1" t="s">
        <v>251</v>
      </c>
      <c r="L1" s="1" t="s">
        <v>252</v>
      </c>
      <c r="M1" s="1" t="s">
        <v>253</v>
      </c>
      <c r="N1" s="1" t="s">
        <v>254</v>
      </c>
      <c r="O1" s="1" t="s">
        <v>255</v>
      </c>
      <c r="P1" s="1" t="s">
        <v>256</v>
      </c>
      <c r="Q1" s="1" t="s">
        <v>257</v>
      </c>
      <c r="R1" s="1" t="s">
        <v>258</v>
      </c>
      <c r="S1" s="1" t="s">
        <v>259</v>
      </c>
      <c r="T1" s="1" t="s">
        <v>260</v>
      </c>
      <c r="U1" s="1" t="s">
        <v>261</v>
      </c>
      <c r="V1" s="1" t="s">
        <v>262</v>
      </c>
    </row>
    <row r="2" spans="1:22">
      <c r="A2" s="2">
        <v>999223727050800</v>
      </c>
      <c r="B2" s="3" t="s">
        <v>263</v>
      </c>
      <c r="C2" s="3" t="s">
        <v>264</v>
      </c>
      <c r="D2" s="3" t="s">
        <v>265</v>
      </c>
      <c r="E2" s="3" t="s">
        <v>206</v>
      </c>
      <c r="F2" s="3" t="s">
        <v>263</v>
      </c>
      <c r="G2" s="3" t="s">
        <v>266</v>
      </c>
      <c r="H2" s="3" t="s">
        <v>267</v>
      </c>
      <c r="I2" s="3" t="s">
        <v>268</v>
      </c>
      <c r="J2" s="3" t="s">
        <v>269</v>
      </c>
      <c r="K2" s="3" t="s">
        <v>268</v>
      </c>
      <c r="L2" s="3" t="s">
        <v>270</v>
      </c>
      <c r="M2" s="3" t="s">
        <v>271</v>
      </c>
      <c r="N2" s="3" t="s">
        <v>271</v>
      </c>
      <c r="O2" s="3" t="s">
        <v>270</v>
      </c>
      <c r="P2" s="3" t="s">
        <v>272</v>
      </c>
      <c r="Q2" s="3" t="s">
        <v>273</v>
      </c>
      <c r="R2" s="3" t="s">
        <v>274</v>
      </c>
      <c r="S2" s="3" t="s">
        <v>275</v>
      </c>
      <c r="T2" s="3" t="s">
        <v>276</v>
      </c>
      <c r="U2" s="3" t="s">
        <v>277</v>
      </c>
      <c r="V2" s="3" t="s">
        <v>278</v>
      </c>
    </row>
    <row r="3" spans="1:22">
      <c r="A3" s="2">
        <v>999223723801732</v>
      </c>
      <c r="B3" s="3" t="s">
        <v>263</v>
      </c>
      <c r="C3" s="3" t="s">
        <v>279</v>
      </c>
      <c r="D3" s="3" t="s">
        <v>280</v>
      </c>
      <c r="E3" s="3" t="s">
        <v>202</v>
      </c>
      <c r="F3" s="3" t="s">
        <v>263</v>
      </c>
      <c r="G3" s="3" t="s">
        <v>266</v>
      </c>
      <c r="H3" s="3" t="s">
        <v>267</v>
      </c>
      <c r="I3" s="3" t="s">
        <v>281</v>
      </c>
      <c r="J3" s="3" t="s">
        <v>269</v>
      </c>
      <c r="K3" s="3" t="s">
        <v>281</v>
      </c>
      <c r="L3" s="3" t="s">
        <v>281</v>
      </c>
      <c r="M3" s="3" t="s">
        <v>282</v>
      </c>
      <c r="N3" s="3" t="s">
        <v>282</v>
      </c>
      <c r="O3" s="3" t="s">
        <v>270</v>
      </c>
      <c r="P3" s="3" t="s">
        <v>272</v>
      </c>
      <c r="Q3" s="3" t="s">
        <v>273</v>
      </c>
      <c r="R3" s="3" t="s">
        <v>283</v>
      </c>
      <c r="S3" s="3" t="s">
        <v>275</v>
      </c>
      <c r="T3" s="3" t="s">
        <v>276</v>
      </c>
      <c r="U3" s="3" t="s">
        <v>277</v>
      </c>
      <c r="V3" s="3" t="s">
        <v>278</v>
      </c>
    </row>
    <row r="4" spans="1:22">
      <c r="A4" s="2">
        <v>999223714705964</v>
      </c>
      <c r="B4" s="3" t="s">
        <v>263</v>
      </c>
      <c r="C4" s="3" t="s">
        <v>284</v>
      </c>
      <c r="D4" s="3" t="s">
        <v>285</v>
      </c>
      <c r="E4" s="3" t="s">
        <v>194</v>
      </c>
      <c r="F4" s="3" t="s">
        <v>263</v>
      </c>
      <c r="G4" s="3" t="s">
        <v>266</v>
      </c>
      <c r="H4" s="3" t="s">
        <v>267</v>
      </c>
      <c r="I4" s="3" t="s">
        <v>286</v>
      </c>
      <c r="J4" s="3" t="s">
        <v>269</v>
      </c>
      <c r="K4" s="3" t="s">
        <v>286</v>
      </c>
      <c r="L4" s="3" t="s">
        <v>286</v>
      </c>
      <c r="M4" s="3" t="s">
        <v>282</v>
      </c>
      <c r="N4" s="3" t="s">
        <v>282</v>
      </c>
      <c r="O4" s="3" t="s">
        <v>270</v>
      </c>
      <c r="P4" s="3" t="s">
        <v>272</v>
      </c>
      <c r="Q4" s="3" t="s">
        <v>273</v>
      </c>
      <c r="R4" s="3" t="s">
        <v>287</v>
      </c>
      <c r="S4" s="3" t="s">
        <v>275</v>
      </c>
      <c r="T4" s="3" t="s">
        <v>276</v>
      </c>
      <c r="U4" s="3" t="s">
        <v>277</v>
      </c>
      <c r="V4" s="3" t="s">
        <v>278</v>
      </c>
    </row>
    <row r="5" spans="1:22">
      <c r="A5" s="2">
        <v>999223707252222</v>
      </c>
      <c r="B5" s="3" t="s">
        <v>288</v>
      </c>
      <c r="C5" s="3" t="s">
        <v>289</v>
      </c>
      <c r="D5" s="3" t="s">
        <v>290</v>
      </c>
      <c r="E5" s="3" t="s">
        <v>156</v>
      </c>
      <c r="F5" s="3" t="s">
        <v>288</v>
      </c>
      <c r="G5" s="3" t="s">
        <v>263</v>
      </c>
      <c r="H5" s="3" t="s">
        <v>267</v>
      </c>
      <c r="I5" s="3" t="s">
        <v>291</v>
      </c>
      <c r="J5" s="3" t="s">
        <v>269</v>
      </c>
      <c r="K5" s="3" t="s">
        <v>291</v>
      </c>
      <c r="L5" s="3" t="s">
        <v>291</v>
      </c>
      <c r="M5" s="3" t="s">
        <v>282</v>
      </c>
      <c r="N5" s="3" t="s">
        <v>282</v>
      </c>
      <c r="O5" s="3" t="s">
        <v>270</v>
      </c>
      <c r="P5" s="3" t="s">
        <v>272</v>
      </c>
      <c r="Q5" s="3" t="s">
        <v>273</v>
      </c>
      <c r="R5" s="3" t="s">
        <v>292</v>
      </c>
      <c r="S5" s="3" t="s">
        <v>275</v>
      </c>
      <c r="T5" s="3" t="s">
        <v>276</v>
      </c>
      <c r="U5" s="3" t="s">
        <v>277</v>
      </c>
      <c r="V5" s="3" t="s">
        <v>278</v>
      </c>
    </row>
    <row r="6" spans="1:22">
      <c r="A6" s="2">
        <v>999223701116744</v>
      </c>
      <c r="B6" s="3" t="s">
        <v>288</v>
      </c>
      <c r="C6" s="3" t="s">
        <v>293</v>
      </c>
      <c r="D6" s="3" t="s">
        <v>280</v>
      </c>
      <c r="E6" s="3" t="s">
        <v>187</v>
      </c>
      <c r="F6" s="3" t="s">
        <v>263</v>
      </c>
      <c r="G6" s="3" t="s">
        <v>266</v>
      </c>
      <c r="H6" s="3" t="s">
        <v>267</v>
      </c>
      <c r="I6" s="3" t="s">
        <v>294</v>
      </c>
      <c r="J6" s="3" t="s">
        <v>269</v>
      </c>
      <c r="K6" s="3" t="s">
        <v>294</v>
      </c>
      <c r="L6" s="3" t="s">
        <v>294</v>
      </c>
      <c r="M6" s="3" t="s">
        <v>282</v>
      </c>
      <c r="N6" s="3" t="s">
        <v>282</v>
      </c>
      <c r="O6" s="3" t="s">
        <v>270</v>
      </c>
      <c r="P6" s="3" t="s">
        <v>272</v>
      </c>
      <c r="Q6" s="3" t="s">
        <v>273</v>
      </c>
      <c r="R6" s="3" t="s">
        <v>295</v>
      </c>
      <c r="S6" s="3" t="s">
        <v>275</v>
      </c>
      <c r="T6" s="3" t="s">
        <v>276</v>
      </c>
      <c r="U6" s="3" t="s">
        <v>277</v>
      </c>
      <c r="V6" s="3" t="s">
        <v>278</v>
      </c>
    </row>
    <row r="7" spans="1:22">
      <c r="A7" s="2">
        <v>999223700145678</v>
      </c>
      <c r="B7" s="3" t="s">
        <v>288</v>
      </c>
      <c r="C7" s="3" t="s">
        <v>296</v>
      </c>
      <c r="D7" s="3" t="s">
        <v>297</v>
      </c>
      <c r="E7" s="3" t="s">
        <v>298</v>
      </c>
      <c r="F7" s="3" t="s">
        <v>288</v>
      </c>
      <c r="G7" s="3" t="s">
        <v>266</v>
      </c>
      <c r="H7" s="3" t="s">
        <v>267</v>
      </c>
      <c r="I7" s="3" t="s">
        <v>299</v>
      </c>
      <c r="J7" s="3" t="s">
        <v>269</v>
      </c>
      <c r="K7" s="3" t="s">
        <v>299</v>
      </c>
      <c r="L7" s="3" t="s">
        <v>299</v>
      </c>
      <c r="M7" s="3" t="s">
        <v>282</v>
      </c>
      <c r="N7" s="3" t="s">
        <v>282</v>
      </c>
      <c r="O7" s="3" t="s">
        <v>270</v>
      </c>
      <c r="P7" s="3" t="s">
        <v>272</v>
      </c>
      <c r="Q7" s="3" t="s">
        <v>273</v>
      </c>
      <c r="R7" s="3" t="s">
        <v>300</v>
      </c>
      <c r="S7" s="3" t="s">
        <v>275</v>
      </c>
      <c r="T7" s="3" t="s">
        <v>276</v>
      </c>
      <c r="U7" s="3" t="s">
        <v>277</v>
      </c>
      <c r="V7" s="3" t="s">
        <v>278</v>
      </c>
    </row>
    <row r="8" spans="1:22">
      <c r="A8" s="2">
        <v>999223698970860</v>
      </c>
      <c r="B8" s="3" t="s">
        <v>288</v>
      </c>
      <c r="C8" s="3" t="s">
        <v>301</v>
      </c>
      <c r="D8" s="3" t="s">
        <v>297</v>
      </c>
      <c r="E8" s="3" t="s">
        <v>302</v>
      </c>
      <c r="F8" s="3" t="s">
        <v>288</v>
      </c>
      <c r="G8" s="3" t="s">
        <v>266</v>
      </c>
      <c r="H8" s="3" t="s">
        <v>267</v>
      </c>
      <c r="I8" s="3" t="s">
        <v>303</v>
      </c>
      <c r="J8" s="3" t="s">
        <v>269</v>
      </c>
      <c r="K8" s="3" t="s">
        <v>303</v>
      </c>
      <c r="L8" s="3" t="s">
        <v>303</v>
      </c>
      <c r="M8" s="3" t="s">
        <v>282</v>
      </c>
      <c r="N8" s="3" t="s">
        <v>282</v>
      </c>
      <c r="O8" s="3" t="s">
        <v>270</v>
      </c>
      <c r="P8" s="3" t="s">
        <v>272</v>
      </c>
      <c r="Q8" s="3" t="s">
        <v>273</v>
      </c>
      <c r="R8" s="3" t="s">
        <v>304</v>
      </c>
      <c r="S8" s="3" t="s">
        <v>275</v>
      </c>
      <c r="T8" s="3" t="s">
        <v>276</v>
      </c>
      <c r="U8" s="3" t="s">
        <v>277</v>
      </c>
      <c r="V8" s="3" t="s">
        <v>278</v>
      </c>
    </row>
    <row r="9" spans="1:22">
      <c r="A9" s="2">
        <v>999223697883629</v>
      </c>
      <c r="B9" s="3" t="s">
        <v>288</v>
      </c>
      <c r="C9" s="3" t="s">
        <v>305</v>
      </c>
      <c r="D9" s="3" t="s">
        <v>306</v>
      </c>
      <c r="E9" s="3" t="s">
        <v>151</v>
      </c>
      <c r="F9" s="3" t="s">
        <v>288</v>
      </c>
      <c r="G9" s="3" t="s">
        <v>263</v>
      </c>
      <c r="H9" s="3" t="s">
        <v>267</v>
      </c>
      <c r="I9" s="3" t="s">
        <v>307</v>
      </c>
      <c r="J9" s="3" t="s">
        <v>269</v>
      </c>
      <c r="K9" s="3" t="s">
        <v>307</v>
      </c>
      <c r="L9" s="3" t="s">
        <v>307</v>
      </c>
      <c r="M9" s="3" t="s">
        <v>282</v>
      </c>
      <c r="N9" s="3" t="s">
        <v>282</v>
      </c>
      <c r="O9" s="3" t="s">
        <v>270</v>
      </c>
      <c r="P9" s="3" t="s">
        <v>272</v>
      </c>
      <c r="Q9" s="3" t="s">
        <v>273</v>
      </c>
      <c r="R9" s="3" t="s">
        <v>308</v>
      </c>
      <c r="S9" s="3" t="s">
        <v>275</v>
      </c>
      <c r="T9" s="3" t="s">
        <v>276</v>
      </c>
      <c r="U9" s="3" t="s">
        <v>277</v>
      </c>
      <c r="V9" s="3" t="s">
        <v>278</v>
      </c>
    </row>
    <row r="10" spans="1:22">
      <c r="A10" s="2">
        <v>999223652792201</v>
      </c>
      <c r="B10" s="3" t="s">
        <v>309</v>
      </c>
      <c r="C10" s="3" t="s">
        <v>310</v>
      </c>
      <c r="D10" s="3" t="s">
        <v>311</v>
      </c>
      <c r="E10" s="3" t="s">
        <v>312</v>
      </c>
      <c r="F10" s="3" t="s">
        <v>313</v>
      </c>
      <c r="G10" s="3" t="s">
        <v>263</v>
      </c>
      <c r="H10" s="3" t="s">
        <v>267</v>
      </c>
      <c r="I10" s="3" t="s">
        <v>314</v>
      </c>
      <c r="J10" s="3" t="s">
        <v>269</v>
      </c>
      <c r="K10" s="3" t="s">
        <v>314</v>
      </c>
      <c r="L10" s="3" t="s">
        <v>314</v>
      </c>
      <c r="M10" s="3" t="s">
        <v>282</v>
      </c>
      <c r="N10" s="3" t="s">
        <v>282</v>
      </c>
      <c r="O10" s="3" t="s">
        <v>270</v>
      </c>
      <c r="P10" s="3" t="s">
        <v>272</v>
      </c>
      <c r="Q10" s="3" t="s">
        <v>273</v>
      </c>
      <c r="R10" s="3" t="s">
        <v>315</v>
      </c>
      <c r="S10" s="3" t="s">
        <v>275</v>
      </c>
      <c r="T10" s="3" t="s">
        <v>276</v>
      </c>
      <c r="U10" s="3" t="s">
        <v>277</v>
      </c>
      <c r="V10" s="3" t="s">
        <v>278</v>
      </c>
    </row>
    <row r="11" spans="1:22">
      <c r="A11" s="2">
        <v>999223650351175</v>
      </c>
      <c r="B11" s="3" t="s">
        <v>309</v>
      </c>
      <c r="C11" s="3" t="s">
        <v>316</v>
      </c>
      <c r="D11" s="3" t="s">
        <v>311</v>
      </c>
      <c r="E11" s="3" t="s">
        <v>317</v>
      </c>
      <c r="F11" s="3" t="s">
        <v>263</v>
      </c>
      <c r="G11" s="3" t="s">
        <v>266</v>
      </c>
      <c r="H11" s="3" t="s">
        <v>267</v>
      </c>
      <c r="I11" s="3" t="s">
        <v>318</v>
      </c>
      <c r="J11" s="3" t="s">
        <v>269</v>
      </c>
      <c r="K11" s="3" t="s">
        <v>318</v>
      </c>
      <c r="L11" s="3" t="s">
        <v>318</v>
      </c>
      <c r="M11" s="3" t="s">
        <v>282</v>
      </c>
      <c r="N11" s="3" t="s">
        <v>282</v>
      </c>
      <c r="O11" s="3" t="s">
        <v>270</v>
      </c>
      <c r="P11" s="3" t="s">
        <v>272</v>
      </c>
      <c r="Q11" s="3" t="s">
        <v>273</v>
      </c>
      <c r="R11" s="3" t="s">
        <v>319</v>
      </c>
      <c r="S11" s="3" t="s">
        <v>275</v>
      </c>
      <c r="T11" s="3" t="s">
        <v>276</v>
      </c>
      <c r="U11" s="3" t="s">
        <v>277</v>
      </c>
      <c r="V11" s="3" t="s">
        <v>278</v>
      </c>
    </row>
    <row r="12" spans="1:22">
      <c r="A12" s="2">
        <v>999223644734026</v>
      </c>
      <c r="B12" s="3" t="s">
        <v>309</v>
      </c>
      <c r="C12" s="3" t="s">
        <v>320</v>
      </c>
      <c r="D12" s="3" t="s">
        <v>321</v>
      </c>
      <c r="E12" s="3" t="s">
        <v>322</v>
      </c>
      <c r="F12" s="3" t="s">
        <v>323</v>
      </c>
      <c r="G12" s="3" t="s">
        <v>313</v>
      </c>
      <c r="H12" s="3" t="s">
        <v>267</v>
      </c>
      <c r="I12" s="3" t="s">
        <v>324</v>
      </c>
      <c r="J12" s="3" t="s">
        <v>269</v>
      </c>
      <c r="K12" s="3" t="s">
        <v>324</v>
      </c>
      <c r="L12" s="3" t="s">
        <v>324</v>
      </c>
      <c r="M12" s="3" t="s">
        <v>282</v>
      </c>
      <c r="N12" s="3" t="s">
        <v>282</v>
      </c>
      <c r="O12" s="3" t="s">
        <v>270</v>
      </c>
      <c r="P12" s="3" t="s">
        <v>272</v>
      </c>
      <c r="Q12" s="3" t="s">
        <v>273</v>
      </c>
      <c r="R12" s="3" t="s">
        <v>325</v>
      </c>
      <c r="S12" s="3" t="s">
        <v>275</v>
      </c>
      <c r="T12" s="3" t="s">
        <v>276</v>
      </c>
      <c r="U12" s="3" t="s">
        <v>326</v>
      </c>
      <c r="V12" s="3" t="s">
        <v>278</v>
      </c>
    </row>
    <row r="13" spans="1:22">
      <c r="A13" s="2">
        <v>999223643868148</v>
      </c>
      <c r="B13" s="3" t="s">
        <v>309</v>
      </c>
      <c r="C13" s="3" t="s">
        <v>327</v>
      </c>
      <c r="D13" s="3" t="s">
        <v>328</v>
      </c>
      <c r="E13" s="3" t="s">
        <v>107</v>
      </c>
      <c r="F13" s="3" t="s">
        <v>309</v>
      </c>
      <c r="G13" s="3" t="s">
        <v>323</v>
      </c>
      <c r="H13" s="3" t="s">
        <v>267</v>
      </c>
      <c r="I13" s="3" t="s">
        <v>329</v>
      </c>
      <c r="J13" s="3" t="s">
        <v>269</v>
      </c>
      <c r="K13" s="3" t="s">
        <v>329</v>
      </c>
      <c r="L13" s="3" t="s">
        <v>329</v>
      </c>
      <c r="M13" s="3" t="s">
        <v>282</v>
      </c>
      <c r="N13" s="3" t="s">
        <v>282</v>
      </c>
      <c r="O13" s="3" t="s">
        <v>270</v>
      </c>
      <c r="P13" s="3" t="s">
        <v>272</v>
      </c>
      <c r="Q13" s="3" t="s">
        <v>273</v>
      </c>
      <c r="R13" s="3" t="s">
        <v>330</v>
      </c>
      <c r="S13" s="3" t="s">
        <v>275</v>
      </c>
      <c r="T13" s="3" t="s">
        <v>276</v>
      </c>
      <c r="U13" s="3" t="s">
        <v>326</v>
      </c>
      <c r="V13" s="3" t="s">
        <v>278</v>
      </c>
    </row>
    <row r="14" spans="1:22">
      <c r="A14" s="2">
        <v>999223642943024</v>
      </c>
      <c r="B14" s="3" t="s">
        <v>309</v>
      </c>
      <c r="C14" s="3" t="s">
        <v>331</v>
      </c>
      <c r="D14" s="3" t="s">
        <v>332</v>
      </c>
      <c r="E14" s="3" t="s">
        <v>102</v>
      </c>
      <c r="F14" s="3" t="s">
        <v>309</v>
      </c>
      <c r="G14" s="3" t="s">
        <v>323</v>
      </c>
      <c r="H14" s="3" t="s">
        <v>267</v>
      </c>
      <c r="I14" s="3" t="s">
        <v>333</v>
      </c>
      <c r="J14" s="3" t="s">
        <v>269</v>
      </c>
      <c r="K14" s="3" t="s">
        <v>333</v>
      </c>
      <c r="L14" s="3" t="s">
        <v>333</v>
      </c>
      <c r="M14" s="3" t="s">
        <v>282</v>
      </c>
      <c r="N14" s="3" t="s">
        <v>282</v>
      </c>
      <c r="O14" s="3" t="s">
        <v>270</v>
      </c>
      <c r="P14" s="3" t="s">
        <v>272</v>
      </c>
      <c r="Q14" s="3" t="s">
        <v>273</v>
      </c>
      <c r="R14" s="3" t="s">
        <v>334</v>
      </c>
      <c r="S14" s="3" t="s">
        <v>275</v>
      </c>
      <c r="T14" s="3" t="s">
        <v>276</v>
      </c>
      <c r="U14" s="3" t="s">
        <v>326</v>
      </c>
      <c r="V14" s="3" t="s">
        <v>278</v>
      </c>
    </row>
    <row r="15" spans="1:22">
      <c r="A15" s="2">
        <v>999223633255137</v>
      </c>
      <c r="B15" s="3" t="s">
        <v>335</v>
      </c>
      <c r="C15" s="3" t="s">
        <v>336</v>
      </c>
      <c r="D15" s="3" t="s">
        <v>328</v>
      </c>
      <c r="E15" s="3" t="s">
        <v>124</v>
      </c>
      <c r="F15" s="3" t="s">
        <v>323</v>
      </c>
      <c r="G15" s="3" t="s">
        <v>313</v>
      </c>
      <c r="H15" s="3" t="s">
        <v>267</v>
      </c>
      <c r="I15" s="3" t="s">
        <v>329</v>
      </c>
      <c r="J15" s="3" t="s">
        <v>269</v>
      </c>
      <c r="K15" s="3" t="s">
        <v>329</v>
      </c>
      <c r="L15" s="3" t="s">
        <v>329</v>
      </c>
      <c r="M15" s="3" t="s">
        <v>282</v>
      </c>
      <c r="N15" s="3" t="s">
        <v>282</v>
      </c>
      <c r="O15" s="3" t="s">
        <v>270</v>
      </c>
      <c r="P15" s="3" t="s">
        <v>272</v>
      </c>
      <c r="Q15" s="3" t="s">
        <v>273</v>
      </c>
      <c r="R15" s="3" t="s">
        <v>337</v>
      </c>
      <c r="S15" s="3" t="s">
        <v>275</v>
      </c>
      <c r="T15" s="3" t="s">
        <v>276</v>
      </c>
      <c r="U15" s="3" t="s">
        <v>326</v>
      </c>
      <c r="V15" s="3" t="s">
        <v>278</v>
      </c>
    </row>
    <row r="16" spans="1:22">
      <c r="A16" s="2">
        <v>23626295658</v>
      </c>
      <c r="B16" s="3" t="s">
        <v>335</v>
      </c>
      <c r="C16" s="3" t="s">
        <v>338</v>
      </c>
      <c r="D16" s="3" t="s">
        <v>339</v>
      </c>
      <c r="E16" s="3" t="s">
        <v>68</v>
      </c>
      <c r="F16" s="3" t="s">
        <v>335</v>
      </c>
      <c r="G16" s="3" t="s">
        <v>309</v>
      </c>
      <c r="H16" s="3" t="s">
        <v>267</v>
      </c>
      <c r="I16" s="3" t="s">
        <v>340</v>
      </c>
      <c r="J16" s="3" t="s">
        <v>269</v>
      </c>
      <c r="K16" s="3" t="s">
        <v>340</v>
      </c>
      <c r="L16" s="3" t="s">
        <v>340</v>
      </c>
      <c r="M16" s="3" t="s">
        <v>282</v>
      </c>
      <c r="N16" s="3" t="s">
        <v>282</v>
      </c>
      <c r="O16" s="3" t="s">
        <v>270</v>
      </c>
      <c r="P16" s="3" t="s">
        <v>272</v>
      </c>
      <c r="Q16" s="3" t="s">
        <v>273</v>
      </c>
      <c r="R16" s="3" t="s">
        <v>341</v>
      </c>
      <c r="S16" s="3" t="s">
        <v>275</v>
      </c>
      <c r="T16" s="3" t="s">
        <v>276</v>
      </c>
      <c r="U16" s="3" t="s">
        <v>277</v>
      </c>
      <c r="V16" s="3" t="s">
        <v>278</v>
      </c>
    </row>
    <row r="17" spans="1:22">
      <c r="A17" s="2">
        <v>999223619943523</v>
      </c>
      <c r="B17" s="3" t="s">
        <v>342</v>
      </c>
      <c r="C17" s="3" t="s">
        <v>343</v>
      </c>
      <c r="D17" s="3" t="s">
        <v>344</v>
      </c>
      <c r="E17" s="3" t="s">
        <v>62</v>
      </c>
      <c r="F17" s="3" t="s">
        <v>335</v>
      </c>
      <c r="G17" s="3" t="s">
        <v>309</v>
      </c>
      <c r="H17" s="3" t="s">
        <v>267</v>
      </c>
      <c r="I17" s="3" t="s">
        <v>345</v>
      </c>
      <c r="J17" s="3" t="s">
        <v>269</v>
      </c>
      <c r="K17" s="3" t="s">
        <v>345</v>
      </c>
      <c r="L17" s="3" t="s">
        <v>345</v>
      </c>
      <c r="M17" s="3" t="s">
        <v>282</v>
      </c>
      <c r="N17" s="3" t="s">
        <v>282</v>
      </c>
      <c r="O17" s="3" t="s">
        <v>270</v>
      </c>
      <c r="P17" s="3" t="s">
        <v>272</v>
      </c>
      <c r="Q17" s="3" t="s">
        <v>273</v>
      </c>
      <c r="R17" s="3" t="s">
        <v>346</v>
      </c>
      <c r="S17" s="3" t="s">
        <v>275</v>
      </c>
      <c r="T17" s="3" t="s">
        <v>276</v>
      </c>
      <c r="U17" s="3" t="s">
        <v>277</v>
      </c>
      <c r="V17" s="3" t="s">
        <v>278</v>
      </c>
    </row>
    <row r="18" spans="1:22">
      <c r="A18" s="2">
        <v>999223585957990</v>
      </c>
      <c r="B18" s="3" t="s">
        <v>347</v>
      </c>
      <c r="C18" s="3" t="s">
        <v>348</v>
      </c>
      <c r="D18" s="3" t="s">
        <v>321</v>
      </c>
      <c r="E18" s="3" t="s">
        <v>349</v>
      </c>
      <c r="F18" s="3" t="s">
        <v>342</v>
      </c>
      <c r="G18" s="3" t="s">
        <v>309</v>
      </c>
      <c r="H18" s="3" t="s">
        <v>267</v>
      </c>
      <c r="I18" s="3" t="s">
        <v>350</v>
      </c>
      <c r="J18" s="3" t="s">
        <v>269</v>
      </c>
      <c r="K18" s="3" t="s">
        <v>350</v>
      </c>
      <c r="L18" s="3" t="s">
        <v>350</v>
      </c>
      <c r="M18" s="3" t="s">
        <v>282</v>
      </c>
      <c r="N18" s="3" t="s">
        <v>282</v>
      </c>
      <c r="O18" s="3" t="s">
        <v>270</v>
      </c>
      <c r="P18" s="3" t="s">
        <v>272</v>
      </c>
      <c r="Q18" s="3" t="s">
        <v>273</v>
      </c>
      <c r="R18" s="3" t="s">
        <v>351</v>
      </c>
      <c r="S18" s="3" t="s">
        <v>275</v>
      </c>
      <c r="T18" s="3" t="s">
        <v>276</v>
      </c>
      <c r="U18" s="3" t="s">
        <v>326</v>
      </c>
      <c r="V18" s="3" t="s">
        <v>278</v>
      </c>
    </row>
    <row r="19" spans="1:22">
      <c r="A19" s="2">
        <v>999223561293140</v>
      </c>
      <c r="B19" s="3" t="s">
        <v>352</v>
      </c>
      <c r="C19" s="3" t="s">
        <v>353</v>
      </c>
      <c r="D19" s="3" t="s">
        <v>354</v>
      </c>
      <c r="E19" s="3" t="s">
        <v>355</v>
      </c>
      <c r="F19" s="3" t="s">
        <v>313</v>
      </c>
      <c r="G19" s="3" t="s">
        <v>266</v>
      </c>
      <c r="H19" s="3" t="s">
        <v>267</v>
      </c>
      <c r="I19" s="3" t="s">
        <v>356</v>
      </c>
      <c r="J19" s="3" t="s">
        <v>269</v>
      </c>
      <c r="K19" s="3" t="s">
        <v>356</v>
      </c>
      <c r="L19" s="3" t="s">
        <v>356</v>
      </c>
      <c r="M19" s="3" t="s">
        <v>282</v>
      </c>
      <c r="N19" s="3" t="s">
        <v>282</v>
      </c>
      <c r="O19" s="3" t="s">
        <v>270</v>
      </c>
      <c r="P19" s="3" t="s">
        <v>272</v>
      </c>
      <c r="Q19" s="3" t="s">
        <v>273</v>
      </c>
      <c r="R19" s="3" t="s">
        <v>357</v>
      </c>
      <c r="S19" s="3" t="s">
        <v>275</v>
      </c>
      <c r="T19" s="3" t="s">
        <v>276</v>
      </c>
      <c r="U19" s="3" t="s">
        <v>326</v>
      </c>
      <c r="V19" s="3" t="s">
        <v>278</v>
      </c>
    </row>
    <row r="20" spans="1:22">
      <c r="A20" s="2">
        <v>999223554314196</v>
      </c>
      <c r="B20" s="3" t="s">
        <v>358</v>
      </c>
      <c r="C20" s="3" t="s">
        <v>359</v>
      </c>
      <c r="D20" s="3" t="s">
        <v>328</v>
      </c>
      <c r="E20" s="3" t="s">
        <v>117</v>
      </c>
      <c r="F20" s="3" t="s">
        <v>323</v>
      </c>
      <c r="G20" s="3" t="s">
        <v>313</v>
      </c>
      <c r="H20" s="3" t="s">
        <v>267</v>
      </c>
      <c r="I20" s="3" t="s">
        <v>329</v>
      </c>
      <c r="J20" s="3" t="s">
        <v>269</v>
      </c>
      <c r="K20" s="3" t="s">
        <v>329</v>
      </c>
      <c r="L20" s="3" t="s">
        <v>329</v>
      </c>
      <c r="M20" s="3" t="s">
        <v>282</v>
      </c>
      <c r="N20" s="3" t="s">
        <v>282</v>
      </c>
      <c r="O20" s="3" t="s">
        <v>270</v>
      </c>
      <c r="P20" s="3" t="s">
        <v>272</v>
      </c>
      <c r="Q20" s="3" t="s">
        <v>273</v>
      </c>
      <c r="R20" s="3" t="s">
        <v>360</v>
      </c>
      <c r="S20" s="3" t="s">
        <v>275</v>
      </c>
      <c r="T20" s="3" t="s">
        <v>276</v>
      </c>
      <c r="U20" s="3" t="s">
        <v>326</v>
      </c>
      <c r="V20" s="3" t="s">
        <v>278</v>
      </c>
    </row>
    <row r="21" spans="1:22">
      <c r="A21" s="2">
        <v>999223547099344</v>
      </c>
      <c r="B21" s="3" t="s">
        <v>358</v>
      </c>
      <c r="C21" s="3" t="s">
        <v>361</v>
      </c>
      <c r="D21" s="3" t="s">
        <v>362</v>
      </c>
      <c r="E21" s="3" t="s">
        <v>363</v>
      </c>
      <c r="F21" s="3" t="s">
        <v>288</v>
      </c>
      <c r="G21" s="3" t="s">
        <v>266</v>
      </c>
      <c r="H21" s="3" t="s">
        <v>267</v>
      </c>
      <c r="I21" s="3" t="s">
        <v>364</v>
      </c>
      <c r="J21" s="3" t="s">
        <v>269</v>
      </c>
      <c r="K21" s="3" t="s">
        <v>364</v>
      </c>
      <c r="L21" s="3" t="s">
        <v>364</v>
      </c>
      <c r="M21" s="3" t="s">
        <v>282</v>
      </c>
      <c r="N21" s="3" t="s">
        <v>282</v>
      </c>
      <c r="O21" s="3" t="s">
        <v>270</v>
      </c>
      <c r="P21" s="3" t="s">
        <v>272</v>
      </c>
      <c r="Q21" s="3" t="s">
        <v>273</v>
      </c>
      <c r="R21" s="3" t="s">
        <v>365</v>
      </c>
      <c r="S21" s="3" t="s">
        <v>275</v>
      </c>
      <c r="T21" s="3" t="s">
        <v>276</v>
      </c>
      <c r="U21" s="3" t="s">
        <v>326</v>
      </c>
      <c r="V21" s="3" t="s">
        <v>278</v>
      </c>
    </row>
    <row r="22" spans="1:22">
      <c r="A22" s="2">
        <v>999223470294223</v>
      </c>
      <c r="B22" s="3" t="s">
        <v>366</v>
      </c>
      <c r="C22" s="3" t="s">
        <v>367</v>
      </c>
      <c r="D22" s="3" t="s">
        <v>368</v>
      </c>
      <c r="E22" s="3" t="s">
        <v>369</v>
      </c>
      <c r="F22" s="3" t="s">
        <v>370</v>
      </c>
      <c r="G22" s="3" t="s">
        <v>309</v>
      </c>
      <c r="H22" s="3" t="s">
        <v>267</v>
      </c>
      <c r="I22" s="3" t="s">
        <v>371</v>
      </c>
      <c r="J22" s="3" t="s">
        <v>269</v>
      </c>
      <c r="K22" s="3" t="s">
        <v>371</v>
      </c>
      <c r="L22" s="3" t="s">
        <v>371</v>
      </c>
      <c r="M22" s="3" t="s">
        <v>282</v>
      </c>
      <c r="N22" s="3" t="s">
        <v>282</v>
      </c>
      <c r="O22" s="3" t="s">
        <v>270</v>
      </c>
      <c r="P22" s="3" t="s">
        <v>272</v>
      </c>
      <c r="Q22" s="3" t="s">
        <v>273</v>
      </c>
      <c r="R22" s="3" t="s">
        <v>372</v>
      </c>
      <c r="S22" s="3" t="s">
        <v>275</v>
      </c>
      <c r="T22" s="3" t="s">
        <v>276</v>
      </c>
      <c r="U22" s="3" t="s">
        <v>326</v>
      </c>
      <c r="V22" s="3" t="s">
        <v>278</v>
      </c>
    </row>
    <row r="23" spans="1:22">
      <c r="A23" s="2">
        <v>999223461418555</v>
      </c>
      <c r="B23" s="3" t="s">
        <v>373</v>
      </c>
      <c r="C23" s="3" t="s">
        <v>374</v>
      </c>
      <c r="D23" s="3" t="s">
        <v>321</v>
      </c>
      <c r="E23" s="3" t="s">
        <v>375</v>
      </c>
      <c r="F23" s="3" t="s">
        <v>309</v>
      </c>
      <c r="G23" s="3" t="s">
        <v>263</v>
      </c>
      <c r="H23" s="3" t="s">
        <v>267</v>
      </c>
      <c r="I23" s="3" t="s">
        <v>376</v>
      </c>
      <c r="J23" s="3" t="s">
        <v>269</v>
      </c>
      <c r="K23" s="3" t="s">
        <v>376</v>
      </c>
      <c r="L23" s="3" t="s">
        <v>376</v>
      </c>
      <c r="M23" s="3" t="s">
        <v>282</v>
      </c>
      <c r="N23" s="3" t="s">
        <v>282</v>
      </c>
      <c r="O23" s="3" t="s">
        <v>270</v>
      </c>
      <c r="P23" s="3" t="s">
        <v>272</v>
      </c>
      <c r="Q23" s="3" t="s">
        <v>273</v>
      </c>
      <c r="R23" s="3" t="s">
        <v>377</v>
      </c>
      <c r="S23" s="3" t="s">
        <v>275</v>
      </c>
      <c r="T23" s="3" t="s">
        <v>276</v>
      </c>
      <c r="U23" s="3" t="s">
        <v>326</v>
      </c>
      <c r="V23" s="3" t="s">
        <v>278</v>
      </c>
    </row>
    <row r="24" spans="1:22">
      <c r="A24" s="2">
        <v>999223260771925</v>
      </c>
      <c r="B24" s="3" t="s">
        <v>378</v>
      </c>
      <c r="C24" s="3" t="s">
        <v>379</v>
      </c>
      <c r="D24" s="3" t="s">
        <v>380</v>
      </c>
      <c r="E24" s="3" t="s">
        <v>381</v>
      </c>
      <c r="F24" s="3" t="s">
        <v>342</v>
      </c>
      <c r="G24" s="3" t="s">
        <v>323</v>
      </c>
      <c r="H24" s="3" t="s">
        <v>267</v>
      </c>
      <c r="I24" s="3" t="s">
        <v>382</v>
      </c>
      <c r="J24" s="3" t="s">
        <v>269</v>
      </c>
      <c r="K24" s="3" t="s">
        <v>382</v>
      </c>
      <c r="L24" s="3" t="s">
        <v>382</v>
      </c>
      <c r="M24" s="3" t="s">
        <v>282</v>
      </c>
      <c r="N24" s="3" t="s">
        <v>282</v>
      </c>
      <c r="O24" s="3" t="s">
        <v>270</v>
      </c>
      <c r="P24" s="3" t="s">
        <v>272</v>
      </c>
      <c r="Q24" s="3" t="s">
        <v>273</v>
      </c>
      <c r="R24" s="3" t="s">
        <v>383</v>
      </c>
      <c r="S24" s="3" t="s">
        <v>275</v>
      </c>
      <c r="T24" s="3" t="s">
        <v>276</v>
      </c>
      <c r="U24" s="3" t="s">
        <v>326</v>
      </c>
      <c r="V24" s="3" t="s">
        <v>278</v>
      </c>
    </row>
    <row r="25" spans="1:22">
      <c r="A25" s="2">
        <v>999223197462558</v>
      </c>
      <c r="B25" s="3" t="s">
        <v>384</v>
      </c>
      <c r="C25" s="3" t="s">
        <v>385</v>
      </c>
      <c r="D25" s="3" t="s">
        <v>354</v>
      </c>
      <c r="E25" s="3" t="s">
        <v>386</v>
      </c>
      <c r="F25" s="3" t="s">
        <v>347</v>
      </c>
      <c r="G25" s="3" t="s">
        <v>309</v>
      </c>
      <c r="H25" s="3" t="s">
        <v>267</v>
      </c>
      <c r="I25" s="3" t="s">
        <v>387</v>
      </c>
      <c r="J25" s="3" t="s">
        <v>269</v>
      </c>
      <c r="K25" s="3" t="s">
        <v>387</v>
      </c>
      <c r="L25" s="3" t="s">
        <v>387</v>
      </c>
      <c r="M25" s="3" t="s">
        <v>282</v>
      </c>
      <c r="N25" s="3" t="s">
        <v>282</v>
      </c>
      <c r="O25" s="3" t="s">
        <v>270</v>
      </c>
      <c r="P25" s="3" t="s">
        <v>272</v>
      </c>
      <c r="Q25" s="3" t="s">
        <v>273</v>
      </c>
      <c r="R25" s="3" t="s">
        <v>388</v>
      </c>
      <c r="S25" s="3" t="s">
        <v>275</v>
      </c>
      <c r="T25" s="3" t="s">
        <v>276</v>
      </c>
      <c r="U25" s="3" t="s">
        <v>326</v>
      </c>
      <c r="V25" s="3" t="s">
        <v>278</v>
      </c>
    </row>
    <row r="26" spans="1:22">
      <c r="A26" s="2">
        <v>999223112067499</v>
      </c>
      <c r="B26" s="3" t="s">
        <v>389</v>
      </c>
      <c r="C26" s="3" t="s">
        <v>390</v>
      </c>
      <c r="D26" s="3" t="s">
        <v>354</v>
      </c>
      <c r="E26" s="3" t="s">
        <v>391</v>
      </c>
      <c r="F26" s="3" t="s">
        <v>352</v>
      </c>
      <c r="G26" s="3" t="s">
        <v>309</v>
      </c>
      <c r="H26" s="3" t="s">
        <v>267</v>
      </c>
      <c r="I26" s="3" t="s">
        <v>392</v>
      </c>
      <c r="J26" s="3" t="s">
        <v>269</v>
      </c>
      <c r="K26" s="3" t="s">
        <v>392</v>
      </c>
      <c r="L26" s="3" t="s">
        <v>392</v>
      </c>
      <c r="M26" s="3" t="s">
        <v>282</v>
      </c>
      <c r="N26" s="3" t="s">
        <v>282</v>
      </c>
      <c r="O26" s="3" t="s">
        <v>270</v>
      </c>
      <c r="P26" s="3" t="s">
        <v>272</v>
      </c>
      <c r="Q26" s="3" t="s">
        <v>273</v>
      </c>
      <c r="R26" s="3" t="s">
        <v>393</v>
      </c>
      <c r="S26" s="3" t="s">
        <v>275</v>
      </c>
      <c r="T26" s="3" t="s">
        <v>276</v>
      </c>
      <c r="U26" s="3" t="s">
        <v>326</v>
      </c>
      <c r="V26" s="3" t="s">
        <v>278</v>
      </c>
    </row>
    <row r="27" spans="1:22">
      <c r="A27" s="2">
        <v>999223100846513</v>
      </c>
      <c r="B27" s="3" t="s">
        <v>394</v>
      </c>
      <c r="C27" s="3" t="s">
        <v>395</v>
      </c>
      <c r="D27" s="3" t="s">
        <v>354</v>
      </c>
      <c r="E27" s="3" t="s">
        <v>31</v>
      </c>
      <c r="F27" s="3" t="s">
        <v>342</v>
      </c>
      <c r="G27" s="3" t="s">
        <v>309</v>
      </c>
      <c r="H27" s="3" t="s">
        <v>267</v>
      </c>
      <c r="I27" s="3" t="s">
        <v>387</v>
      </c>
      <c r="J27" s="3" t="s">
        <v>269</v>
      </c>
      <c r="K27" s="3" t="s">
        <v>387</v>
      </c>
      <c r="L27" s="3" t="s">
        <v>387</v>
      </c>
      <c r="M27" s="3" t="s">
        <v>282</v>
      </c>
      <c r="N27" s="3" t="s">
        <v>282</v>
      </c>
      <c r="O27" s="3" t="s">
        <v>270</v>
      </c>
      <c r="P27" s="3" t="s">
        <v>272</v>
      </c>
      <c r="Q27" s="3" t="s">
        <v>273</v>
      </c>
      <c r="R27" s="3" t="s">
        <v>396</v>
      </c>
      <c r="S27" s="3" t="s">
        <v>275</v>
      </c>
      <c r="T27" s="3" t="s">
        <v>276</v>
      </c>
      <c r="U27" s="3" t="s">
        <v>326</v>
      </c>
      <c r="V27" s="3" t="s">
        <v>278</v>
      </c>
    </row>
    <row r="28" spans="1:22">
      <c r="A28" s="2">
        <v>999223085565231</v>
      </c>
      <c r="B28" s="3" t="s">
        <v>397</v>
      </c>
      <c r="C28" s="3" t="s">
        <v>398</v>
      </c>
      <c r="D28" s="3" t="s">
        <v>354</v>
      </c>
      <c r="E28" s="3" t="s">
        <v>399</v>
      </c>
      <c r="F28" s="3" t="s">
        <v>309</v>
      </c>
      <c r="G28" s="3" t="s">
        <v>323</v>
      </c>
      <c r="H28" s="3" t="s">
        <v>267</v>
      </c>
      <c r="I28" s="3" t="s">
        <v>400</v>
      </c>
      <c r="J28" s="3" t="s">
        <v>269</v>
      </c>
      <c r="K28" s="3" t="s">
        <v>400</v>
      </c>
      <c r="L28" s="3" t="s">
        <v>400</v>
      </c>
      <c r="M28" s="3" t="s">
        <v>282</v>
      </c>
      <c r="N28" s="3" t="s">
        <v>282</v>
      </c>
      <c r="O28" s="3" t="s">
        <v>270</v>
      </c>
      <c r="P28" s="3" t="s">
        <v>272</v>
      </c>
      <c r="Q28" s="3" t="s">
        <v>273</v>
      </c>
      <c r="R28" s="3" t="s">
        <v>401</v>
      </c>
      <c r="S28" s="3" t="s">
        <v>275</v>
      </c>
      <c r="T28" s="3" t="s">
        <v>276</v>
      </c>
      <c r="U28" s="3" t="s">
        <v>326</v>
      </c>
      <c r="V28" s="3" t="s">
        <v>278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2023-05-04T01:47:54Z</dcterms:created>
  <dcterms:modified xsi:type="dcterms:W3CDTF">2023-05-04T02:25:36Z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12593230821248219C6A7F8CF9ADFB26_12</vt:lpwstr>
  </property>
</Properties>
</file>