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44525"/>
</workbook>
</file>

<file path=xl/sharedStrings.xml><?xml version="1.0" encoding="utf-8"?>
<sst xmlns="http://schemas.openxmlformats.org/spreadsheetml/2006/main" count="112" uniqueCount="84">
  <si>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</si>
  <si>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</si>
  <si>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</si>
  <si>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</si>
  <si>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</si>
  <si>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</si>
  <si>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</si>
  <si>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</si>
  <si>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</si>
  <si>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</si>
  <si>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</si>
  <si>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</si>
  <si>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</si>
  <si>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</si>
  <si>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</si>
  <si>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</si>
  <si>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</si>
  <si>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</si>
  <si>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</si>
  <si>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</si>
  <si>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</si>
  <si>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</si>
  <si>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</si>
  <si>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</si>
  <si>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</si>
  <si>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999223833131164	</t>
  </si>
  <si>
    <t>Ctrip</t>
  </si>
  <si>
    <t>正常</t>
  </si>
  <si>
    <t>[武汉]轻住酒店·新界度假(85212405)</t>
  </si>
  <si>
    <t>豪华商务大床房&lt;双人入住&gt;&lt;内宾&gt;&lt;预付&gt;&lt;无早&gt;</t>
  </si>
  <si>
    <t>CNY</t>
  </si>
  <si>
    <t>张秋怡</t>
  </si>
  <si>
    <t>CA11323230429CNY</t>
  </si>
  <si>
    <t>未提现</t>
  </si>
  <si>
    <t>携程开票</t>
  </si>
  <si>
    <t xml:space="preserve">3284589	</t>
  </si>
  <si>
    <t xml:space="preserve">1650559194228621386	</t>
  </si>
  <si>
    <t>取消</t>
  </si>
  <si>
    <t xml:space="preserve">999223897296835	</t>
  </si>
  <si>
    <t>[黄冈]黄冈松泰酒店(77191149)</t>
  </si>
  <si>
    <t>商务双床房&lt;双人入住&gt;&lt;内宾&gt;&lt;预付&gt;&lt;无早&gt;</t>
  </si>
  <si>
    <t>戚正伟</t>
  </si>
  <si>
    <t>CA11323230502CNY</t>
  </si>
  <si>
    <t xml:space="preserve">3301199	</t>
  </si>
  <si>
    <t xml:space="preserve">1651887989736898595	</t>
  </si>
  <si>
    <t>，</t>
  </si>
  <si>
    <t>A230504143530911</t>
  </si>
  <si>
    <t>CNY / HKD 当前参考汇率: 1.134756849</t>
  </si>
  <si>
    <t>总计：154.63 CNY/175.47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</si>
  <si>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</si>
  <si>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</si>
  <si>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</si>
  <si>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</si>
  <si>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</si>
  <si>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</si>
  <si>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</si>
  <si>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</si>
  <si>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</si>
  <si>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</si>
  <si>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</si>
  <si>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</si>
  <si>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</si>
  <si>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</si>
  <si>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</si>
  <si>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</si>
  <si>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</si>
  <si>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</si>
  <si>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</si>
  <si>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2023-04-28</t>
  </si>
  <si>
    <t>3301199</t>
  </si>
  <si>
    <t>黄冈松泰酒店</t>
  </si>
  <si>
    <t>2023-04-29</t>
  </si>
  <si>
    <t>退房日月结</t>
  </si>
  <si>
    <t>154.63</t>
  </si>
  <si>
    <t>RMB</t>
  </si>
  <si>
    <t>0</t>
  </si>
  <si>
    <t>0.00</t>
  </si>
  <si>
    <t>携程汇智国内直连</t>
  </si>
  <si>
    <t>1861</t>
  </si>
  <si>
    <t>2023-04-28 17:56:02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</si>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</sst>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rgb="FFFF0000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11</xdr:row>
      <xdr:rowOff>91440</xdr:rowOff>
    </xdr:from>
    <xdr:to>
      <xdr:col>13</xdr:col>
      <xdr:colOff>337820</xdr:colOff>
      <xdr:row>35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103120"/>
          <a:ext cx="8871585" cy="445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457200</xdr:colOff>
      <xdr:row>10</xdr:row>
      <xdr:rowOff>167640</xdr:rowOff>
    </xdr:from>
    <xdr:to>
      <xdr:col>31</xdr:col>
      <xdr:colOff>472440</xdr:colOff>
      <xdr:row>38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91600" y="1996440"/>
          <a:ext cx="11125200" cy="496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C31" sqref="C31"/>
    </sheetView>
  </sheetViews>
  <sheetFormatPr defaultColWidth="9" defaultRowHeight="14.4" outlineLevelRow="3"/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45041</v>
      </c>
      <c r="G2" s="6">
        <v>45042</v>
      </c>
      <c r="H2" s="4">
        <v>1</v>
      </c>
      <c r="I2" s="4">
        <v>1</v>
      </c>
      <c r="J2" s="4">
        <v>1</v>
      </c>
      <c r="K2" s="4" t="s">
        <v>30</v>
      </c>
      <c r="L2" s="4">
        <v>161.6</v>
      </c>
      <c r="M2" s="4">
        <v>161.6</v>
      </c>
      <c r="N2" s="4" t="s">
        <v>31</v>
      </c>
      <c r="O2" s="4" t="s">
        <v>32</v>
      </c>
      <c r="P2" s="4" t="s">
        <v>33</v>
      </c>
      <c r="Q2" s="4">
        <v>0</v>
      </c>
      <c r="R2" s="9">
        <v>45041</v>
      </c>
      <c r="S2" s="6">
        <v>45045</v>
      </c>
      <c r="T2" s="4" t="s">
        <v>34</v>
      </c>
      <c r="U2" s="4">
        <v>161.6</v>
      </c>
      <c r="V2" s="4">
        <v>0</v>
      </c>
      <c r="W2" s="4">
        <v>0</v>
      </c>
      <c r="X2" s="4" t="s">
        <v>35</v>
      </c>
      <c r="Y2" s="4" t="s">
        <v>36</v>
      </c>
    </row>
    <row r="3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45041</v>
      </c>
      <c r="G3" s="6">
        <v>45042</v>
      </c>
      <c r="H3" s="4">
        <v>1</v>
      </c>
      <c r="I3" s="4">
        <v>1</v>
      </c>
      <c r="J3" s="4">
        <v>1</v>
      </c>
      <c r="K3" s="4" t="s">
        <v>30</v>
      </c>
      <c r="L3" s="4">
        <v>-161.6</v>
      </c>
      <c r="M3" s="4">
        <v>-161.6</v>
      </c>
      <c r="N3" s="4" t="s">
        <v>31</v>
      </c>
      <c r="O3" s="4" t="s">
        <v>32</v>
      </c>
      <c r="P3" s="4" t="s">
        <v>33</v>
      </c>
      <c r="Q3" s="4">
        <v>0</v>
      </c>
      <c r="R3" s="9">
        <v>45041</v>
      </c>
      <c r="S3" s="6">
        <v>45045</v>
      </c>
      <c r="T3" s="4" t="s">
        <v>34</v>
      </c>
      <c r="U3" s="4">
        <v>-161.6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45044</v>
      </c>
      <c r="G4" s="6">
        <v>45045</v>
      </c>
      <c r="H4" s="4">
        <v>1</v>
      </c>
      <c r="I4" s="4">
        <v>1</v>
      </c>
      <c r="J4" s="4">
        <v>1</v>
      </c>
      <c r="K4" s="4" t="s">
        <v>30</v>
      </c>
      <c r="L4" s="4">
        <v>154.63</v>
      </c>
      <c r="M4" s="4">
        <v>154.63</v>
      </c>
      <c r="N4" s="4" t="s">
        <v>41</v>
      </c>
      <c r="O4" s="4" t="s">
        <v>42</v>
      </c>
      <c r="P4" s="4" t="s">
        <v>33</v>
      </c>
      <c r="Q4" s="4">
        <v>0</v>
      </c>
      <c r="R4" s="9">
        <v>45044</v>
      </c>
      <c r="S4" s="6">
        <v>45048</v>
      </c>
      <c r="T4" s="4" t="s">
        <v>34</v>
      </c>
      <c r="U4" s="4">
        <v>154.63</v>
      </c>
      <c r="V4" s="4">
        <v>0</v>
      </c>
      <c r="W4" s="4">
        <v>0</v>
      </c>
      <c r="X4" s="4" t="s">
        <v>43</v>
      </c>
      <c r="Y4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8" sqref="A8:C10"/>
    </sheetView>
  </sheetViews>
  <sheetFormatPr defaultColWidth="9" defaultRowHeight="14.4"/>
  <cols>
    <col min="1" max="1" width="12.8888888888889"/>
    <col min="2" max="3" width="10.7777777777778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45</v>
      </c>
    </row>
    <row r="2" spans="1:9">
      <c r="A2" s="5">
        <v>999223833131164</v>
      </c>
      <c r="B2" s="6">
        <v>45041</v>
      </c>
      <c r="C2" s="6">
        <v>45042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s="4" customFormat="1" spans="1:9">
      <c r="A3" s="5">
        <v>999223897296835</v>
      </c>
      <c r="B3" s="6">
        <v>45044</v>
      </c>
      <c r="C3" s="6">
        <v>45045</v>
      </c>
      <c r="D3" s="4">
        <v>154.63</v>
      </c>
      <c r="E3" t="str">
        <f>VLOOKUP(A3,HOP!A:L,12,0)</f>
        <v>154.63</v>
      </c>
      <c r="F3" t="str">
        <f>VLOOKUP(A3,HOP!A:C,3,0)</f>
        <v>3301199</v>
      </c>
      <c r="G3">
        <f>D3-E3</f>
        <v>0</v>
      </c>
      <c r="H3" t="str">
        <f>$H$1&amp;F3</f>
        <v>，3301199</v>
      </c>
      <c r="I3" t="str">
        <f>VLOOKUP(A3,HOP!A:U,21,0)</f>
        <v>直连</v>
      </c>
    </row>
    <row r="5" spans="4:4">
      <c r="D5">
        <f>SUM(D2:D4)</f>
        <v>154.63</v>
      </c>
    </row>
    <row r="6" spans="4:4">
      <c r="D6">
        <v>154.63</v>
      </c>
    </row>
    <row r="8" spans="1:3">
      <c r="A8" t="s">
        <v>46</v>
      </c>
      <c r="B8">
        <v>154.63</v>
      </c>
      <c r="C8">
        <v>175.47</v>
      </c>
    </row>
    <row r="9" spans="1:3">
      <c r="A9" s="7" t="s">
        <v>47</v>
      </c>
      <c r="B9">
        <f>SUM(B8:B8)</f>
        <v>154.63</v>
      </c>
      <c r="C9">
        <f>SUM(C8:C8)</f>
        <v>175.47</v>
      </c>
    </row>
    <row r="10" spans="1:1">
      <c r="A10" s="8" t="s">
        <v>48</v>
      </c>
    </row>
  </sheetData>
  <autoFilter ref="A1:X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F12" sqref="F12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999223897296835</v>
      </c>
      <c r="B2" s="1" t="s">
        <v>68</v>
      </c>
      <c r="C2" s="1" t="s">
        <v>69</v>
      </c>
      <c r="D2" s="1" t="s">
        <v>70</v>
      </c>
      <c r="E2" s="1" t="s">
        <v>41</v>
      </c>
      <c r="F2" s="1" t="s">
        <v>68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2023-05-04T06:26:00Z</dcterms:created>
  <dcterms:modified xsi:type="dcterms:W3CDTF">2023-05-05T03:29:30Z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A234112D3BAF4B06B337B16C4AD592C7_12</vt:lpwstr>
  </property>
</Properties>
</file>