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对账!$A$1:$IN$4</definedName>
  </definedNames>
  <calcPr calcId="144525"/>
</workbook>
</file>

<file path=xl/sharedStrings.xml><?xml version="1.0" encoding="utf-8"?>
<sst xmlns="http://schemas.openxmlformats.org/spreadsheetml/2006/main" count="279" uniqueCount="140">
  <si>
    <t>去哪儿网酒店预付对账单</t>
  </si>
  <si>
    <t>供应商名称：</t>
  </si>
  <si>
    <t>汇趣住</t>
  </si>
  <si>
    <t>结算周期：</t>
  </si>
  <si>
    <t>2023-05-04至2023-05-05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</si>
  <si>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</si>
  <si>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</si>
  <si>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</si>
  <si>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</si>
  <si>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</si>
  <si>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</si>
  <si>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</si>
  <si>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</si>
  <si>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</si>
  <si>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</si>
  <si>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</si>
  <si>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</si>
  <si>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</si>
  <si>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</si>
  <si>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</si>
  <si>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¥960.00</t>
  </si>
  <si>
    <t>¥126.00</t>
  </si>
  <si>
    <t>-¥300.00</t>
  </si>
  <si>
    <t>¥534.00</t>
  </si>
  <si>
    <t>分类信息</t>
  </si>
  <si>
    <t>业务类型</t>
  </si>
  <si>
    <t>酒店预付（点击查看明细）</t>
  </si>
  <si>
    <t>¥834.00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</si>
  <si>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</si>
  <si>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</si>
  <si>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</si>
  <si>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</si>
  <si>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</si>
  <si>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</si>
  <si>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</si>
  <si>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</si>
  <si>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</si>
  <si>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</si>
  <si>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</si>
  <si>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</si>
  <si>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</si>
  <si>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</si>
  <si>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</si>
  <si>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</si>
  <si>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</si>
  <si>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</si>
  <si>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</si>
  <si>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</si>
  <si>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</si>
  <si>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</si>
  <si>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</si>
  <si>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</si>
  <si>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</si>
  <si>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</si>
  <si>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</si>
  <si>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</si>
  <si>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</si>
  <si>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</si>
  <si>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</si>
  <si>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</si>
  <si>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</si>
  <si>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</si>
  <si>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</si>
  <si>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</si>
  <si>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</si>
  <si>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</si>
  <si>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</si>
  <si>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</si>
  <si>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</si>
  <si>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</si>
  <si>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</si>
  <si>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</si>
  <si>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103347403488</t>
  </si>
  <si>
    <t>酒店预付</t>
  </si>
  <si>
    <t>否</t>
  </si>
  <si>
    <t>普通</t>
  </si>
  <si>
    <t>313388359</t>
  </si>
  <si>
    <t>长沙会展诺富特酒店</t>
  </si>
  <si>
    <t>1639468</t>
  </si>
  <si>
    <t>廖恒慧</t>
  </si>
  <si>
    <t>2023-04-29</t>
  </si>
  <si>
    <t>2023-05-03</t>
  </si>
  <si>
    <t>2023-05-05</t>
  </si>
  <si>
    <t>标准双床房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</si>
  <si>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</si>
  <si>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</si>
  <si>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</si>
  <si>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</si>
  <si>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</si>
  <si>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</si>
  <si>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</si>
  <si>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</si>
  <si>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</si>
  <si>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</si>
  <si>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NPH20230428112251788955RX0</t>
  </si>
  <si>
    <t>103332282904</t>
  </si>
  <si>
    <t>赔付-房费追回</t>
  </si>
  <si>
    <t>-¥159.00</t>
  </si>
  <si>
    <t>--</t>
  </si>
  <si>
    <t>此单用户反馈到店查无预定，核实代理告知此单无法原单安排，用户原酒店重新预定房间，核实属实，房费378，故差价378-159=219，赔付差价，用户认可#追赔系统-预付扣款直连#</t>
  </si>
  <si>
    <t>NPH20230428023625960909RX0</t>
  </si>
  <si>
    <t>103332146391</t>
  </si>
  <si>
    <t>-¥141.00</t>
  </si>
  <si>
    <t>用户反馈到店查无预定，时限内联系不上代理，匿名联系酒店前台陈女士告知查无用户预定，故此单按拒单处理，赔付首晚，用户认可#追赔系统-预付扣款直连#</t>
  </si>
  <si>
    <t>返现日期</t>
  </si>
  <si>
    <t>,</t>
  </si>
  <si>
    <r>
      <t>本期扣款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</si>
  <si>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r>
      <t>本期扣款</t>
    </r>
    <r>
      <rPr>
        <sz val="10"/>
        <rFont val="Arial"/>
        <charset val="134"/>
      </rPr>
      <t>141</t>
    </r>
    <r>
      <rPr>
        <sz val="10"/>
        <rFont val="宋体"/>
        <charset val="134"/>
      </rPr>
      <t>元</t>
    </r>
    <r>
      <rPr>
        <sz val="10"/>
        <rFont val="Arial"/>
        <charset val="134"/>
      </rPr>
      <t xml:space="preserve"> </t>
    </r>
  </si>
  <si>
    <t>已关闭</t>
  </si>
  <si>
    <t>A230506101511911</t>
  </si>
  <si>
    <t>A230506101636911</t>
  </si>
  <si>
    <r>
      <t>总计：</t>
    </r>
    <r>
      <rPr>
        <sz val="10"/>
        <rFont val="Arial"/>
        <charset val="134"/>
      </rPr>
      <t>534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</si>
  <si>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</si>
  <si>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</si>
  <si>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</si>
  <si>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</si>
  <si>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</si>
  <si>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</si>
  <si>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</si>
  <si>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</si>
  <si>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</si>
  <si>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</si>
  <si>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</si>
  <si>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</si>
  <si>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</si>
  <si>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</si>
  <si>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</si>
  <si>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</si>
  <si>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</si>
  <si>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</si>
  <si>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3304485</t>
  </si>
  <si>
    <t>834.00</t>
  </si>
  <si>
    <t>RMB</t>
  </si>
  <si>
    <t>0</t>
  </si>
  <si>
    <t>0.00</t>
  </si>
  <si>
    <t>汇趣住国内直连</t>
  </si>
  <si>
    <t>01.011247</t>
  </si>
  <si>
    <t>2023-04-29 14:11:10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</si>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</sst>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8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1" borderId="11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16" borderId="14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33" fillId="18" borderId="1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38" fontId="5" fillId="0" borderId="0" xfId="0" applyNumberFormat="1" applyFont="1" applyFill="1" applyBorder="1" applyAlignment="1"/>
    <xf numFmtId="38" fontId="6" fillId="0" borderId="0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2" borderId="5" xfId="1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/>
    <xf numFmtId="0" fontId="13" fillId="0" borderId="9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8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8" t="s">
        <v>19</v>
      </c>
      <c r="K5" s="8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8" t="s">
        <v>19</v>
      </c>
      <c r="K8" s="8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A1" sqref="$A1:$XFD1048576"/>
    </sheetView>
  </sheetViews>
  <sheetFormatPr defaultColWidth="9.13888888888889" defaultRowHeight="13.2" outlineLevelRow="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43</v>
      </c>
      <c r="B1" s="3" t="s">
        <v>44</v>
      </c>
      <c r="C1" s="3" t="s">
        <v>25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3" t="s">
        <v>56</v>
      </c>
      <c r="P1" s="3" t="s">
        <v>57</v>
      </c>
      <c r="Q1" s="3" t="s">
        <v>58</v>
      </c>
      <c r="R1" s="3" t="s">
        <v>10</v>
      </c>
      <c r="S1" s="3" t="s">
        <v>11</v>
      </c>
      <c r="T1" s="3" t="s">
        <v>59</v>
      </c>
      <c r="U1" s="3" t="s">
        <v>60</v>
      </c>
      <c r="V1" s="3" t="s">
        <v>61</v>
      </c>
      <c r="W1" s="3" t="s">
        <v>62</v>
      </c>
      <c r="X1" s="11" t="s">
        <v>63</v>
      </c>
      <c r="Y1" s="11" t="s">
        <v>64</v>
      </c>
      <c r="Z1" s="3" t="s">
        <v>17</v>
      </c>
      <c r="AA1" s="3" t="s">
        <v>14</v>
      </c>
      <c r="AB1" s="3" t="s">
        <v>65</v>
      </c>
      <c r="AC1" s="3" t="s">
        <v>18</v>
      </c>
      <c r="AD1" s="3" t="s">
        <v>66</v>
      </c>
      <c r="AE1" s="3" t="s">
        <v>67</v>
      </c>
      <c r="AF1" s="3" t="s">
        <v>68</v>
      </c>
      <c r="AG1" s="3" t="s">
        <v>69</v>
      </c>
      <c r="AH1" s="3" t="s">
        <v>70</v>
      </c>
      <c r="AI1" s="3" t="s">
        <v>71</v>
      </c>
    </row>
    <row r="2" ht="14.25" customHeight="1" spans="1:34">
      <c r="A2" s="4" t="s">
        <v>72</v>
      </c>
      <c r="B2" s="4"/>
      <c r="C2" s="4" t="s">
        <v>73</v>
      </c>
      <c r="D2" s="4" t="s">
        <v>74</v>
      </c>
      <c r="E2" s="4" t="s">
        <v>75</v>
      </c>
      <c r="F2" s="4" t="s">
        <v>74</v>
      </c>
      <c r="G2" s="4" t="s">
        <v>76</v>
      </c>
      <c r="H2" s="5" t="s">
        <v>77</v>
      </c>
      <c r="I2" s="5" t="s">
        <v>78</v>
      </c>
      <c r="J2" s="5" t="s">
        <v>2</v>
      </c>
      <c r="K2" s="5" t="s">
        <v>79</v>
      </c>
      <c r="L2" s="5">
        <v>1</v>
      </c>
      <c r="M2" s="5">
        <v>2</v>
      </c>
      <c r="N2" s="5" t="s">
        <v>80</v>
      </c>
      <c r="O2" s="5" t="s">
        <v>81</v>
      </c>
      <c r="P2" s="5" t="s">
        <v>82</v>
      </c>
      <c r="Q2" s="5"/>
      <c r="R2" s="12" t="s">
        <v>20</v>
      </c>
      <c r="S2" s="14" t="s">
        <v>19</v>
      </c>
      <c r="T2" s="5"/>
      <c r="U2" s="12" t="s">
        <v>19</v>
      </c>
      <c r="V2" s="12" t="s">
        <v>20</v>
      </c>
      <c r="W2" s="14" t="s">
        <v>21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27</v>
      </c>
      <c r="AD2" t="s">
        <v>6</v>
      </c>
      <c r="AE2" t="s">
        <v>83</v>
      </c>
      <c r="AF2" t="s">
        <v>84</v>
      </c>
      <c r="AG2" t="s">
        <v>74</v>
      </c>
      <c r="AH2" t="s">
        <v>19</v>
      </c>
    </row>
    <row r="3" ht="12.75" customHeight="1" spans="1:32">
      <c r="A3" s="10" t="s">
        <v>85</v>
      </c>
      <c r="B3" s="10"/>
      <c r="C3" s="10" t="s">
        <v>86</v>
      </c>
      <c r="D3" s="10"/>
      <c r="E3" s="10"/>
      <c r="F3" s="10"/>
      <c r="G3" s="10" t="s">
        <v>86</v>
      </c>
      <c r="H3" s="10" t="s">
        <v>86</v>
      </c>
      <c r="I3" s="10" t="s">
        <v>86</v>
      </c>
      <c r="J3" s="10" t="s">
        <v>86</v>
      </c>
      <c r="K3" s="10" t="s">
        <v>86</v>
      </c>
      <c r="L3" s="10" t="s">
        <v>86</v>
      </c>
      <c r="M3" s="10" t="s">
        <v>86</v>
      </c>
      <c r="N3" s="10" t="s">
        <v>86</v>
      </c>
      <c r="O3" s="10" t="s">
        <v>86</v>
      </c>
      <c r="P3" s="10" t="s">
        <v>86</v>
      </c>
      <c r="Q3" s="10"/>
      <c r="R3" s="13" t="s">
        <v>20</v>
      </c>
      <c r="S3" s="13" t="s">
        <v>19</v>
      </c>
      <c r="T3" s="10" t="s">
        <v>86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86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J8" sqref="J8"/>
    </sheetView>
  </sheetViews>
  <sheetFormatPr defaultColWidth="9.13888888888889" defaultRowHeight="13.2" outlineLevelRow="3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87</v>
      </c>
      <c r="B1" s="3" t="s">
        <v>88</v>
      </c>
      <c r="C1" s="3" t="s">
        <v>50</v>
      </c>
      <c r="D1" s="3" t="s">
        <v>51</v>
      </c>
      <c r="E1" s="3" t="s">
        <v>46</v>
      </c>
      <c r="F1" s="3" t="s">
        <v>47</v>
      </c>
      <c r="G1" s="3" t="s">
        <v>89</v>
      </c>
      <c r="H1" s="3" t="s">
        <v>90</v>
      </c>
      <c r="I1" s="3" t="s">
        <v>13</v>
      </c>
      <c r="J1" s="3" t="s">
        <v>17</v>
      </c>
      <c r="K1" s="3" t="s">
        <v>18</v>
      </c>
      <c r="L1" s="11" t="s">
        <v>91</v>
      </c>
      <c r="M1" s="3" t="s">
        <v>92</v>
      </c>
      <c r="N1" s="3" t="s">
        <v>93</v>
      </c>
    </row>
    <row r="2" ht="14.25" customHeight="1" spans="1:256">
      <c r="A2" s="4" t="s">
        <v>94</v>
      </c>
      <c r="B2" s="5" t="s">
        <v>95</v>
      </c>
      <c r="C2" s="5" t="s">
        <v>78</v>
      </c>
      <c r="D2" s="5" t="s">
        <v>2</v>
      </c>
      <c r="E2" s="5" t="s">
        <v>75</v>
      </c>
      <c r="F2" s="5" t="s">
        <v>74</v>
      </c>
      <c r="G2" s="5" t="s">
        <v>82</v>
      </c>
      <c r="H2" s="5" t="s">
        <v>96</v>
      </c>
      <c r="I2" s="12" t="s">
        <v>97</v>
      </c>
      <c r="J2" s="12" t="s">
        <v>19</v>
      </c>
      <c r="K2" s="12" t="s">
        <v>97</v>
      </c>
      <c r="L2" s="5" t="s">
        <v>98</v>
      </c>
      <c r="M2" s="5" t="s">
        <v>99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ht="14.25" customHeight="1" spans="1:256">
      <c r="A3" s="4" t="s">
        <v>100</v>
      </c>
      <c r="B3" s="5" t="s">
        <v>101</v>
      </c>
      <c r="C3" s="5" t="s">
        <v>78</v>
      </c>
      <c r="D3" s="5" t="s">
        <v>2</v>
      </c>
      <c r="E3" s="5" t="s">
        <v>75</v>
      </c>
      <c r="F3" s="5" t="s">
        <v>74</v>
      </c>
      <c r="G3" s="5" t="s">
        <v>82</v>
      </c>
      <c r="H3" s="5" t="s">
        <v>96</v>
      </c>
      <c r="I3" s="12" t="s">
        <v>102</v>
      </c>
      <c r="J3" s="12" t="s">
        <v>19</v>
      </c>
      <c r="K3" s="12" t="s">
        <v>102</v>
      </c>
      <c r="L3" s="5" t="s">
        <v>98</v>
      </c>
      <c r="M3" s="5" t="s">
        <v>103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ht="12.75" customHeight="1" spans="1:14">
      <c r="A4" s="10" t="s">
        <v>85</v>
      </c>
      <c r="B4" s="10" t="s">
        <v>86</v>
      </c>
      <c r="C4" s="10" t="s">
        <v>86</v>
      </c>
      <c r="D4" s="10" t="s">
        <v>86</v>
      </c>
      <c r="E4" s="10"/>
      <c r="F4" s="10"/>
      <c r="G4" s="10" t="s">
        <v>86</v>
      </c>
      <c r="H4" s="10" t="s">
        <v>86</v>
      </c>
      <c r="I4" s="13" t="s">
        <v>22</v>
      </c>
      <c r="J4" s="13"/>
      <c r="K4" s="13"/>
      <c r="L4" s="10"/>
      <c r="M4" s="10" t="s">
        <v>86</v>
      </c>
      <c r="N4" t="s">
        <v>86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43</v>
      </c>
      <c r="B1" s="3" t="s">
        <v>44</v>
      </c>
      <c r="C1" s="3" t="s">
        <v>55</v>
      </c>
      <c r="D1" s="3" t="s">
        <v>56</v>
      </c>
      <c r="E1" s="3" t="s">
        <v>57</v>
      </c>
      <c r="F1" s="3" t="s">
        <v>104</v>
      </c>
      <c r="G1" s="3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C15" sqref="C15"/>
    </sheetView>
  </sheetViews>
  <sheetFormatPr defaultColWidth="9.13888888888889" defaultRowHeight="13.2"/>
  <cols>
    <col min="1" max="1" width="14.712962962963" customWidth="1"/>
    <col min="2" max="3" width="12.1388888888889" customWidth="1"/>
    <col min="4" max="4" width="13.287037037037" customWidth="1"/>
  </cols>
  <sheetData>
    <row r="1" spans="1:8">
      <c r="A1" s="3" t="s">
        <v>43</v>
      </c>
      <c r="B1" s="3" t="s">
        <v>56</v>
      </c>
      <c r="C1" s="3" t="s">
        <v>57</v>
      </c>
      <c r="D1" s="3" t="s">
        <v>18</v>
      </c>
      <c r="H1" t="s">
        <v>105</v>
      </c>
    </row>
    <row r="2" ht="14.25" customHeight="1" spans="1:9">
      <c r="A2" s="4" t="s">
        <v>72</v>
      </c>
      <c r="B2" s="5" t="s">
        <v>81</v>
      </c>
      <c r="C2" s="5" t="s">
        <v>82</v>
      </c>
      <c r="D2" s="6">
        <v>834</v>
      </c>
      <c r="E2" t="str">
        <f>VLOOKUP(A2,HOP!A:L,12,0)</f>
        <v>834.00</v>
      </c>
      <c r="F2" t="str">
        <f>VLOOKUP(A2,HOP!A:C,3,0)</f>
        <v>3304485</v>
      </c>
      <c r="G2">
        <f>D2-E2</f>
        <v>0</v>
      </c>
      <c r="H2" t="str">
        <f>$H$1&amp;F2</f>
        <v>,3304485</v>
      </c>
      <c r="I2" t="str">
        <f>VLOOKUP(A2,HOP!A:U,21,0)</f>
        <v>直连</v>
      </c>
    </row>
    <row r="3" spans="1:10">
      <c r="A3" s="5" t="s">
        <v>95</v>
      </c>
      <c r="D3" s="7">
        <v>-159</v>
      </c>
      <c r="E3" t="e">
        <f>VLOOKUP(A3,HOP!A:L,12,0)</f>
        <v>#N/A</v>
      </c>
      <c r="F3">
        <v>3229121</v>
      </c>
      <c r="G3" t="e">
        <f>D3-E3</f>
        <v>#N/A</v>
      </c>
      <c r="H3" t="str">
        <f>$H$1&amp;F3</f>
        <v>,3229121</v>
      </c>
      <c r="I3" t="e">
        <f>VLOOKUP(A3,HOP!A:U,21,0)</f>
        <v>#N/A</v>
      </c>
      <c r="J3" s="9" t="s">
        <v>106</v>
      </c>
    </row>
    <row r="4" customHeight="1" spans="1:12">
      <c r="A4" s="5" t="s">
        <v>101</v>
      </c>
      <c r="D4" s="7">
        <v>-141</v>
      </c>
      <c r="E4" t="e">
        <f>VLOOKUP(A4,HOP!A:L,12,0)</f>
        <v>#N/A</v>
      </c>
      <c r="F4">
        <v>3229113</v>
      </c>
      <c r="G4" t="e">
        <f>D4-E4</f>
        <v>#N/A</v>
      </c>
      <c r="H4" t="str">
        <f>$H$1&amp;F4</f>
        <v>,3229113</v>
      </c>
      <c r="I4" t="e">
        <f>VLOOKUP(A4,HOP!A:U,21,0)</f>
        <v>#N/A</v>
      </c>
      <c r="J4" s="9" t="s">
        <v>107</v>
      </c>
      <c r="L4" s="9" t="s">
        <v>108</v>
      </c>
    </row>
    <row r="6" spans="4:4">
      <c r="D6">
        <f>SUM(D2:D5)</f>
        <v>534</v>
      </c>
    </row>
    <row r="7" ht="15.6" spans="4:4">
      <c r="D7" s="8" t="s">
        <v>23</v>
      </c>
    </row>
    <row r="10" spans="1:2">
      <c r="A10" t="s">
        <v>109</v>
      </c>
      <c r="B10">
        <v>-141</v>
      </c>
    </row>
    <row r="11" spans="1:2">
      <c r="A11" t="s">
        <v>110</v>
      </c>
      <c r="B11">
        <v>675</v>
      </c>
    </row>
    <row r="12" spans="1:2">
      <c r="A12" s="9" t="s">
        <v>111</v>
      </c>
      <c r="B12">
        <f>SUM(B10:B11)</f>
        <v>534</v>
      </c>
    </row>
  </sheetData>
  <autoFilter ref="A1:IN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8.88888888888889" defaultRowHeight="13.2" outlineLevelRow="1"/>
  <cols>
    <col min="1" max="16383" width="8.88888888888889" style="1"/>
  </cols>
  <sheetData>
    <row r="1" s="1" customFormat="1" spans="1:22">
      <c r="A1" s="2" t="s">
        <v>112</v>
      </c>
      <c r="B1" s="2" t="s">
        <v>113</v>
      </c>
      <c r="C1" s="2" t="s">
        <v>114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1" t="s">
        <v>72</v>
      </c>
      <c r="B2" s="1" t="s">
        <v>80</v>
      </c>
      <c r="C2" s="1" t="s">
        <v>130</v>
      </c>
      <c r="D2" s="1" t="s">
        <v>77</v>
      </c>
      <c r="E2" s="1" t="s">
        <v>79</v>
      </c>
      <c r="F2" s="1" t="s">
        <v>81</v>
      </c>
      <c r="G2" s="1" t="s">
        <v>82</v>
      </c>
      <c r="H2" s="1" t="s">
        <v>98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74</v>
      </c>
      <c r="T2" s="1" t="s">
        <v>36</v>
      </c>
      <c r="U2" s="1" t="s">
        <v>138</v>
      </c>
      <c r="V2" s="1" t="s">
        <v>139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2023-05-06T02:17:27Z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AA8AF222F59F4C68AECAFCD709B5839F_12</vt:lpwstr>
  </property>
</Properties>
</file>