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对账!$A$1:$X$16</definedName>
  </definedNames>
  <calcPr calcId="144525"/>
</workbook>
</file>

<file path=xl/sharedStrings.xml><?xml version="1.0" encoding="utf-8"?>
<sst xmlns="http://schemas.openxmlformats.org/spreadsheetml/2006/main" count="448" uniqueCount="180">
  <si>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</si>
  <si>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</si>
  <si>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</si>
  <si>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</si>
  <si>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</si>
  <si>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</si>
  <si>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</si>
  <si>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</si>
  <si>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</si>
  <si>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</si>
  <si>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</si>
  <si>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</si>
  <si>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</si>
  <si>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</si>
  <si>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</si>
  <si>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</si>
  <si>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</si>
  <si>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</si>
  <si>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</si>
  <si>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</si>
  <si>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</si>
  <si>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</si>
  <si>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</si>
  <si>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</si>
  <si>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</si>
  <si>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999223297776639	</t>
  </si>
  <si>
    <t>Ctrip</t>
  </si>
  <si>
    <t>正常</t>
  </si>
  <si>
    <t>[香港]香港港岛海逸君绰酒店(Harbour Grand Hong Kong)(17081023)</t>
  </si>
  <si>
    <t>高级海景客房(至少连住2晚及以上)&lt;特惠专享&gt;&lt;双人入住&gt;&lt;内宾&gt;&lt;无早&gt;</t>
  </si>
  <si>
    <t>CNY</t>
  </si>
  <si>
    <t>YE/SHIXIONG</t>
  </si>
  <si>
    <t>CA363230506CNY</t>
  </si>
  <si>
    <t>未提现</t>
  </si>
  <si>
    <t>携程开票</t>
  </si>
  <si>
    <t xml:space="preserve">3162614	</t>
  </si>
  <si>
    <t xml:space="preserve">	</t>
  </si>
  <si>
    <t xml:space="preserve">999223443632524	</t>
  </si>
  <si>
    <t>[香港]富荟土瓜湾酒店(iclub To Kwa Wan Hotel)(17099151)</t>
  </si>
  <si>
    <t>尊荟客房(至少提前3天预订)&lt;连住2-7晚&gt;&lt;双人入住&gt;&lt;内宾&gt;&lt;无早&gt;</t>
  </si>
  <si>
    <t>LV/XINGLEI,LIN/LIQI</t>
  </si>
  <si>
    <t xml:space="preserve">3189798	</t>
  </si>
  <si>
    <t xml:space="preserve">999223590432961	</t>
  </si>
  <si>
    <t>[香港]香港富荟旺角酒店(iclub Mong Kok Hotel)(69311702)</t>
  </si>
  <si>
    <t>卓荟客房(至少提前3天预订)&lt;连住2-7晚&gt;&lt;双人入住&gt;&lt;内宾&gt;&lt;无早&gt;</t>
  </si>
  <si>
    <t>LAN/DONGLING,GAO/MEILI,WANG/XIANGTIAN,WU/YANLI</t>
  </si>
  <si>
    <t xml:space="preserve">3216134	</t>
  </si>
  <si>
    <t xml:space="preserve">999223593715332	</t>
  </si>
  <si>
    <t>[梅州]梅州白天鹅迎宾馆(100697959)</t>
  </si>
  <si>
    <t>商务江景大床房&lt;特惠专享&gt;&lt;双人入住&gt;&lt;双早&gt;&lt;日历房套餐高价值&gt;&lt;新酒店礼盒&gt;</t>
  </si>
  <si>
    <t>李阳军</t>
  </si>
  <si>
    <t xml:space="preserve">999223646878300	</t>
  </si>
  <si>
    <t>[上海]上海中兴和泰酒店(24862402)</t>
  </si>
  <si>
    <t>精品大床房&lt;双人入住&gt;&lt;内宾&gt;&lt;预付&gt;&lt;双早&gt;</t>
  </si>
  <si>
    <t>王秀红</t>
  </si>
  <si>
    <t xml:space="preserve">999223652907066	</t>
  </si>
  <si>
    <t>[深圳]深圳皇庭V酒店(9825182)</t>
  </si>
  <si>
    <t>雅致大床房&lt;双人入住&gt;&lt;内宾&gt;&lt;预付&gt;&lt;无早&gt;</t>
  </si>
  <si>
    <t>陈思宇</t>
  </si>
  <si>
    <t xml:space="preserve">3228890	</t>
  </si>
  <si>
    <t xml:space="preserve">999223652918932	</t>
  </si>
  <si>
    <t>栾翼飞</t>
  </si>
  <si>
    <t xml:space="preserve">3228894	</t>
  </si>
  <si>
    <t xml:space="preserve">999223662539582	</t>
  </si>
  <si>
    <t>张曰明</t>
  </si>
  <si>
    <t>取消</t>
  </si>
  <si>
    <t xml:space="preserve">999223700648685	</t>
  </si>
  <si>
    <t>商务江景双床房&lt;特惠专享&gt;&lt;双人入住&gt;&lt;双早&gt;&lt;日历房套餐高价值&gt;&lt;新酒店礼盒&gt;</t>
  </si>
  <si>
    <t>周波,张晓兵,韦神明</t>
  </si>
  <si>
    <t xml:space="preserve">999223700654984	</t>
  </si>
  <si>
    <t>周波,张晓兵</t>
  </si>
  <si>
    <t xml:space="preserve">999223702041192	</t>
  </si>
  <si>
    <t>商务城景大床房&lt;超值特惠&gt;&lt;双人入住&gt;&lt;日历房套餐高价值&gt;&lt;单早&gt;&lt;新酒店礼盒&gt;</t>
  </si>
  <si>
    <t>曹慧光</t>
  </si>
  <si>
    <t xml:space="preserve">999223706653406	</t>
  </si>
  <si>
    <t>豪华双床房&lt;双人入住&gt;&lt;内宾&gt;&lt;预付&gt;&lt;双早&gt;</t>
  </si>
  <si>
    <t>曾巍,李振环</t>
  </si>
  <si>
    <t xml:space="preserve">3241819	</t>
  </si>
  <si>
    <t xml:space="preserve">363892	</t>
  </si>
  <si>
    <t xml:space="preserve">999223709650971	</t>
  </si>
  <si>
    <t>周金锦</t>
  </si>
  <si>
    <t xml:space="preserve">999223718594345	</t>
  </si>
  <si>
    <t>[广州]广州阳光酒店(9848021)</t>
  </si>
  <si>
    <t>豪华套房&lt;双人入住&gt;&lt;内宾&gt;&lt;预付&gt;&lt;无早&gt;</t>
  </si>
  <si>
    <t>常守远</t>
  </si>
  <si>
    <t xml:space="preserve">3244076	</t>
  </si>
  <si>
    <t xml:space="preserve">23731938093	</t>
  </si>
  <si>
    <t>豪华大床房&lt;双人入住&gt;&lt;内宾&gt;&lt;预付&gt;&lt;无早&gt;</t>
  </si>
  <si>
    <t>王承川</t>
  </si>
  <si>
    <t xml:space="preserve">3245589	</t>
  </si>
  <si>
    <t>，</t>
  </si>
  <si>
    <t>999223593715332</t>
  </si>
  <si>
    <t>202304111554550021</t>
  </si>
  <si>
    <t>999223700648685</t>
  </si>
  <si>
    <t>202304171506260068</t>
  </si>
  <si>
    <t>999223700654984</t>
  </si>
  <si>
    <t>202304171524050021</t>
  </si>
  <si>
    <t>999223702041192</t>
  </si>
  <si>
    <t>202304171744330076</t>
  </si>
  <si>
    <t>999223709650971</t>
  </si>
  <si>
    <t>202304172159060020</t>
  </si>
  <si>
    <t>A230506093704481</t>
  </si>
  <si>
    <t>A230506093811481</t>
  </si>
  <si>
    <t>房集：i230506093619 4655元</t>
  </si>
  <si>
    <t>CNY / HKD 当前参考汇率: 1.133770219</t>
  </si>
  <si>
    <t>总计：26105.84 CNY/
29598.02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</si>
  <si>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</si>
  <si>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</si>
  <si>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</si>
  <si>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</si>
  <si>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</si>
  <si>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</si>
  <si>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</si>
  <si>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</si>
  <si>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</si>
  <si>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</si>
  <si>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</si>
  <si>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</si>
  <si>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</si>
  <si>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</si>
  <si>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</si>
  <si>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</si>
  <si>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</si>
  <si>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</si>
  <si>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</si>
  <si>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2023-04-19</t>
  </si>
  <si>
    <t>3245589</t>
  </si>
  <si>
    <t>广州阳光酒店</t>
  </si>
  <si>
    <t>2023-04-20</t>
  </si>
  <si>
    <t>2023-04-21</t>
  </si>
  <si>
    <t>退房日周结</t>
  </si>
  <si>
    <t>708.01</t>
  </si>
  <si>
    <t>RMB</t>
  </si>
  <si>
    <t>0</t>
  </si>
  <si>
    <t>0.00</t>
  </si>
  <si>
    <t>携程国内直连(DD)</t>
  </si>
  <si>
    <t>01.011249</t>
  </si>
  <si>
    <t>2023-04-19 09:48:15</t>
  </si>
  <si>
    <t>否</t>
  </si>
  <si>
    <t>汇智国际旅游发展有限公司</t>
  </si>
  <si>
    <t>直连</t>
  </si>
  <si>
    <t>中国</t>
  </si>
  <si>
    <t>2023-04-18</t>
  </si>
  <si>
    <t>3244076</t>
  </si>
  <si>
    <t>946.37</t>
  </si>
  <si>
    <t>2023-04-18 15:17:58</t>
  </si>
  <si>
    <t>2023-04-17</t>
  </si>
  <si>
    <t>3241819</t>
  </si>
  <si>
    <t>上海中兴和泰酒店</t>
  </si>
  <si>
    <t>2335.12</t>
  </si>
  <si>
    <t>2023-04-17 19:41:14</t>
  </si>
  <si>
    <t>2023-04-14</t>
  </si>
  <si>
    <t>3228894</t>
  </si>
  <si>
    <t>深圳皇庭V酒店</t>
  </si>
  <si>
    <t>919.10</t>
  </si>
  <si>
    <t>2023-04-14 18:52:54</t>
  </si>
  <si>
    <t>3228890</t>
  </si>
  <si>
    <t>2023-04-14 18:52:19</t>
  </si>
  <si>
    <t>3228403</t>
  </si>
  <si>
    <t>2337.14</t>
  </si>
  <si>
    <t>2023-04-14 15:56:24</t>
  </si>
  <si>
    <t>2023-04-11</t>
  </si>
  <si>
    <t>3216134</t>
  </si>
  <si>
    <t>香港富荟旺角酒店</t>
  </si>
  <si>
    <t>LAN DONGLING,GAO MEILI,WANG XIANGTIAN,WU YANLI</t>
  </si>
  <si>
    <t>5736.00</t>
  </si>
  <si>
    <t>2023-04-12 00:02:53</t>
  </si>
  <si>
    <t>直采</t>
  </si>
  <si>
    <t>2023-04-01</t>
  </si>
  <si>
    <t>3189798</t>
  </si>
  <si>
    <t>富荟土瓜湾酒店</t>
  </si>
  <si>
    <t>LV XINGLEI,LIN LIQI</t>
  </si>
  <si>
    <t>4536.00</t>
  </si>
  <si>
    <t>2023-04-02 21:51:29</t>
  </si>
  <si>
    <t>2023-03-22</t>
  </si>
  <si>
    <t>3162614</t>
  </si>
  <si>
    <t>香港港岛海逸君绰酒店</t>
  </si>
  <si>
    <t>YE SHIXIONG</t>
  </si>
  <si>
    <t>3014.00</t>
  </si>
  <si>
    <t>2023-03-22 22:00:03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</si>
</sst>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  <xf numFmtId="0" fontId="3" fillId="0" borderId="0" xfId="0" applyNumberFormat="1" applyFont="1" applyFill="1" applyAlignment="1" quotePrefix="1">
      <alignment vertical="center"/>
    </xf>
    <xf numFmtId="0" fontId="3" fillId="0" borderId="0" xfId="0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31</xdr:row>
      <xdr:rowOff>0</xdr:rowOff>
    </xdr:from>
    <xdr:to>
      <xdr:col>14</xdr:col>
      <xdr:colOff>247650</xdr:colOff>
      <xdr:row>61</xdr:row>
      <xdr:rowOff>66675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5143500"/>
          <a:ext cx="10363200" cy="52101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7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45035</v>
      </c>
      <c r="G2" s="6">
        <v>45037</v>
      </c>
      <c r="H2" s="4">
        <v>1</v>
      </c>
      <c r="I2" s="4">
        <v>2</v>
      </c>
      <c r="J2" s="4">
        <v>2</v>
      </c>
      <c r="K2" s="4" t="s">
        <v>30</v>
      </c>
      <c r="L2" s="4">
        <v>3014</v>
      </c>
      <c r="M2" s="4">
        <v>3014</v>
      </c>
      <c r="N2" s="4" t="s">
        <v>31</v>
      </c>
      <c r="O2" s="4" t="s">
        <v>32</v>
      </c>
      <c r="P2" s="4" t="s">
        <v>33</v>
      </c>
      <c r="Q2" s="4">
        <v>0</v>
      </c>
      <c r="R2" s="7">
        <v>45007</v>
      </c>
      <c r="S2" s="6">
        <v>45052</v>
      </c>
      <c r="T2" s="4" t="s">
        <v>34</v>
      </c>
      <c r="U2" s="4">
        <v>3014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45034</v>
      </c>
      <c r="G3" s="6">
        <v>45037</v>
      </c>
      <c r="H3" s="4">
        <v>2</v>
      </c>
      <c r="I3" s="4">
        <v>3</v>
      </c>
      <c r="J3" s="4">
        <v>6</v>
      </c>
      <c r="K3" s="4" t="s">
        <v>30</v>
      </c>
      <c r="L3" s="4">
        <v>4536</v>
      </c>
      <c r="M3" s="4">
        <v>4536</v>
      </c>
      <c r="N3" s="4" t="s">
        <v>40</v>
      </c>
      <c r="O3" s="4" t="s">
        <v>32</v>
      </c>
      <c r="P3" s="4" t="s">
        <v>33</v>
      </c>
      <c r="Q3" s="4">
        <v>0</v>
      </c>
      <c r="R3" s="7">
        <v>45017</v>
      </c>
      <c r="S3" s="6">
        <v>45052</v>
      </c>
      <c r="T3" s="4" t="s">
        <v>34</v>
      </c>
      <c r="U3" s="4">
        <v>4536</v>
      </c>
      <c r="V3" s="4">
        <v>0</v>
      </c>
      <c r="W3" s="4">
        <v>0</v>
      </c>
      <c r="X3" s="4" t="s">
        <v>41</v>
      </c>
      <c r="Y3" s="4" t="s">
        <v>36</v>
      </c>
    </row>
    <row r="4" s="4" customFormat="1" spans="1:25">
      <c r="A4" s="4" t="s">
        <v>42</v>
      </c>
      <c r="B4" s="4" t="s">
        <v>26</v>
      </c>
      <c r="C4" s="4" t="s">
        <v>27</v>
      </c>
      <c r="D4" s="4" t="s">
        <v>43</v>
      </c>
      <c r="E4" s="4" t="s">
        <v>44</v>
      </c>
      <c r="F4" s="6">
        <v>45034</v>
      </c>
      <c r="G4" s="6">
        <v>45037</v>
      </c>
      <c r="H4" s="4">
        <v>2</v>
      </c>
      <c r="I4" s="4">
        <v>3</v>
      </c>
      <c r="J4" s="4">
        <v>6</v>
      </c>
      <c r="K4" s="4" t="s">
        <v>30</v>
      </c>
      <c r="L4" s="4">
        <v>5736</v>
      </c>
      <c r="M4" s="4">
        <v>5736</v>
      </c>
      <c r="N4" s="4" t="s">
        <v>45</v>
      </c>
      <c r="O4" s="4" t="s">
        <v>32</v>
      </c>
      <c r="P4" s="4" t="s">
        <v>33</v>
      </c>
      <c r="Q4" s="4">
        <v>0</v>
      </c>
      <c r="R4" s="7">
        <v>45027</v>
      </c>
      <c r="S4" s="6">
        <v>45052</v>
      </c>
      <c r="T4" s="4" t="s">
        <v>34</v>
      </c>
      <c r="U4" s="4">
        <v>5736</v>
      </c>
      <c r="V4" s="4">
        <v>0</v>
      </c>
      <c r="W4" s="4">
        <v>0</v>
      </c>
      <c r="X4" s="4" t="s">
        <v>46</v>
      </c>
      <c r="Y4" s="4" t="s">
        <v>36</v>
      </c>
    </row>
    <row r="5" s="4" customFormat="1" spans="1:25">
      <c r="A5" s="4" t="s">
        <v>47</v>
      </c>
      <c r="B5" s="4" t="s">
        <v>26</v>
      </c>
      <c r="C5" s="4" t="s">
        <v>27</v>
      </c>
      <c r="D5" s="4" t="s">
        <v>48</v>
      </c>
      <c r="E5" s="4" t="s">
        <v>49</v>
      </c>
      <c r="F5" s="6">
        <v>45036</v>
      </c>
      <c r="G5" s="6">
        <v>45037</v>
      </c>
      <c r="H5" s="4">
        <v>1</v>
      </c>
      <c r="I5" s="4">
        <v>1</v>
      </c>
      <c r="J5" s="4">
        <v>1</v>
      </c>
      <c r="K5" s="4" t="s">
        <v>30</v>
      </c>
      <c r="L5" s="4">
        <v>322</v>
      </c>
      <c r="M5" s="4">
        <v>322</v>
      </c>
      <c r="N5" s="4" t="s">
        <v>50</v>
      </c>
      <c r="O5" s="4" t="s">
        <v>32</v>
      </c>
      <c r="P5" s="4" t="s">
        <v>33</v>
      </c>
      <c r="Q5" s="4">
        <v>0</v>
      </c>
      <c r="R5" s="7">
        <v>45027</v>
      </c>
      <c r="S5" s="6">
        <v>45052</v>
      </c>
      <c r="T5" s="4" t="s">
        <v>34</v>
      </c>
      <c r="U5" s="4">
        <v>322</v>
      </c>
      <c r="V5" s="4">
        <v>0</v>
      </c>
      <c r="W5" s="4">
        <v>0</v>
      </c>
      <c r="X5" s="4" t="s">
        <v>36</v>
      </c>
      <c r="Y5" s="4" t="s">
        <v>36</v>
      </c>
    </row>
    <row r="6" s="4" customFormat="1" spans="1:25">
      <c r="A6" s="4" t="s">
        <v>51</v>
      </c>
      <c r="B6" s="4" t="s">
        <v>26</v>
      </c>
      <c r="C6" s="4" t="s">
        <v>27</v>
      </c>
      <c r="D6" s="4" t="s">
        <v>52</v>
      </c>
      <c r="E6" s="4" t="s">
        <v>53</v>
      </c>
      <c r="F6" s="6">
        <v>45033</v>
      </c>
      <c r="G6" s="6">
        <v>45037</v>
      </c>
      <c r="H6" s="4">
        <v>1</v>
      </c>
      <c r="I6" s="4">
        <v>4</v>
      </c>
      <c r="J6" s="4">
        <v>4</v>
      </c>
      <c r="K6" s="4" t="s">
        <v>30</v>
      </c>
      <c r="L6" s="4">
        <v>2337.14</v>
      </c>
      <c r="M6" s="4">
        <v>2337.14</v>
      </c>
      <c r="N6" s="4" t="s">
        <v>54</v>
      </c>
      <c r="O6" s="4" t="s">
        <v>32</v>
      </c>
      <c r="P6" s="4" t="s">
        <v>33</v>
      </c>
      <c r="Q6" s="4">
        <v>0</v>
      </c>
      <c r="R6" s="7">
        <v>45030</v>
      </c>
      <c r="S6" s="6">
        <v>45052</v>
      </c>
      <c r="T6" s="4" t="s">
        <v>34</v>
      </c>
      <c r="U6" s="4">
        <v>2337.14</v>
      </c>
      <c r="V6" s="4">
        <v>0</v>
      </c>
      <c r="W6" s="4">
        <v>0</v>
      </c>
      <c r="X6" s="4" t="s">
        <v>36</v>
      </c>
      <c r="Y6" s="4" t="s">
        <v>36</v>
      </c>
    </row>
    <row r="7" s="4" customFormat="1" spans="1:25">
      <c r="A7" s="4" t="s">
        <v>55</v>
      </c>
      <c r="B7" s="4" t="s">
        <v>26</v>
      </c>
      <c r="C7" s="4" t="s">
        <v>27</v>
      </c>
      <c r="D7" s="4" t="s">
        <v>56</v>
      </c>
      <c r="E7" s="4" t="s">
        <v>57</v>
      </c>
      <c r="F7" s="6">
        <v>45036</v>
      </c>
      <c r="G7" s="6">
        <v>45037</v>
      </c>
      <c r="H7" s="4">
        <v>1</v>
      </c>
      <c r="I7" s="4">
        <v>1</v>
      </c>
      <c r="J7" s="4">
        <v>1</v>
      </c>
      <c r="K7" s="4" t="s">
        <v>30</v>
      </c>
      <c r="L7" s="4">
        <v>919.1</v>
      </c>
      <c r="M7" s="4">
        <v>919.1</v>
      </c>
      <c r="N7" s="4" t="s">
        <v>58</v>
      </c>
      <c r="O7" s="4" t="s">
        <v>32</v>
      </c>
      <c r="P7" s="4" t="s">
        <v>33</v>
      </c>
      <c r="Q7" s="4">
        <v>0</v>
      </c>
      <c r="R7" s="7">
        <v>45030</v>
      </c>
      <c r="S7" s="6">
        <v>45052</v>
      </c>
      <c r="T7" s="4" t="s">
        <v>34</v>
      </c>
      <c r="U7" s="4">
        <v>919.1</v>
      </c>
      <c r="V7" s="4">
        <v>0</v>
      </c>
      <c r="W7" s="4">
        <v>0</v>
      </c>
      <c r="X7" s="4" t="s">
        <v>59</v>
      </c>
      <c r="Y7" s="4" t="s">
        <v>36</v>
      </c>
    </row>
    <row r="8" s="4" customFormat="1" spans="1:25">
      <c r="A8" s="4" t="s">
        <v>60</v>
      </c>
      <c r="B8" s="4" t="s">
        <v>26</v>
      </c>
      <c r="C8" s="4" t="s">
        <v>27</v>
      </c>
      <c r="D8" s="4" t="s">
        <v>56</v>
      </c>
      <c r="E8" s="4" t="s">
        <v>57</v>
      </c>
      <c r="F8" s="6">
        <v>45036</v>
      </c>
      <c r="G8" s="6">
        <v>45037</v>
      </c>
      <c r="H8" s="4">
        <v>1</v>
      </c>
      <c r="I8" s="4">
        <v>1</v>
      </c>
      <c r="J8" s="4">
        <v>1</v>
      </c>
      <c r="K8" s="4" t="s">
        <v>30</v>
      </c>
      <c r="L8" s="4">
        <v>919.1</v>
      </c>
      <c r="M8" s="4">
        <v>919.1</v>
      </c>
      <c r="N8" s="4" t="s">
        <v>61</v>
      </c>
      <c r="O8" s="4" t="s">
        <v>32</v>
      </c>
      <c r="P8" s="4" t="s">
        <v>33</v>
      </c>
      <c r="Q8" s="4">
        <v>0</v>
      </c>
      <c r="R8" s="7">
        <v>45030</v>
      </c>
      <c r="S8" s="6">
        <v>45052</v>
      </c>
      <c r="T8" s="4" t="s">
        <v>34</v>
      </c>
      <c r="U8" s="4">
        <v>919.1</v>
      </c>
      <c r="V8" s="4">
        <v>0</v>
      </c>
      <c r="W8" s="4">
        <v>0</v>
      </c>
      <c r="X8" s="4" t="s">
        <v>62</v>
      </c>
      <c r="Y8" s="4" t="s">
        <v>36</v>
      </c>
    </row>
    <row r="9" s="4" customFormat="1" spans="1:25">
      <c r="A9" s="4" t="s">
        <v>63</v>
      </c>
      <c r="B9" s="4" t="s">
        <v>26</v>
      </c>
      <c r="C9" s="4" t="s">
        <v>27</v>
      </c>
      <c r="D9" s="4" t="s">
        <v>52</v>
      </c>
      <c r="E9" s="4" t="s">
        <v>53</v>
      </c>
      <c r="F9" s="6">
        <v>45034</v>
      </c>
      <c r="G9" s="6">
        <v>45037</v>
      </c>
      <c r="H9" s="4">
        <v>1</v>
      </c>
      <c r="I9" s="4">
        <v>3</v>
      </c>
      <c r="J9" s="4">
        <v>3</v>
      </c>
      <c r="K9" s="4" t="s">
        <v>30</v>
      </c>
      <c r="L9" s="4">
        <v>1762.45</v>
      </c>
      <c r="M9" s="4">
        <v>1762.45</v>
      </c>
      <c r="N9" s="4" t="s">
        <v>64</v>
      </c>
      <c r="O9" s="4" t="s">
        <v>32</v>
      </c>
      <c r="P9" s="4" t="s">
        <v>33</v>
      </c>
      <c r="Q9" s="4">
        <v>0</v>
      </c>
      <c r="R9" s="7">
        <v>45031</v>
      </c>
      <c r="S9" s="6">
        <v>45052</v>
      </c>
      <c r="T9" s="4" t="s">
        <v>34</v>
      </c>
      <c r="U9" s="4">
        <v>1762.45</v>
      </c>
      <c r="V9" s="4">
        <v>0</v>
      </c>
      <c r="W9" s="4">
        <v>0</v>
      </c>
      <c r="X9" s="4" t="s">
        <v>36</v>
      </c>
      <c r="Y9" s="4" t="s">
        <v>36</v>
      </c>
    </row>
    <row r="10" s="4" customFormat="1" spans="1:25">
      <c r="A10" s="4" t="s">
        <v>63</v>
      </c>
      <c r="B10" s="4" t="s">
        <v>26</v>
      </c>
      <c r="C10" s="4" t="s">
        <v>65</v>
      </c>
      <c r="D10" s="4" t="s">
        <v>52</v>
      </c>
      <c r="E10" s="4" t="s">
        <v>53</v>
      </c>
      <c r="F10" s="6">
        <v>45034</v>
      </c>
      <c r="G10" s="6">
        <v>45037</v>
      </c>
      <c r="H10" s="4">
        <v>1</v>
      </c>
      <c r="I10" s="4">
        <v>3</v>
      </c>
      <c r="J10" s="4">
        <v>3</v>
      </c>
      <c r="K10" s="4" t="s">
        <v>30</v>
      </c>
      <c r="L10" s="4">
        <v>-1762.45</v>
      </c>
      <c r="M10" s="4">
        <v>-1762.45</v>
      </c>
      <c r="N10" s="4" t="s">
        <v>64</v>
      </c>
      <c r="O10" s="4" t="s">
        <v>32</v>
      </c>
      <c r="P10" s="4" t="s">
        <v>33</v>
      </c>
      <c r="Q10" s="4">
        <v>0</v>
      </c>
      <c r="R10" s="7">
        <v>45031</v>
      </c>
      <c r="S10" s="6">
        <v>45052</v>
      </c>
      <c r="T10" s="4" t="s">
        <v>34</v>
      </c>
      <c r="U10" s="4">
        <v>-1762.45</v>
      </c>
      <c r="V10" s="4">
        <v>0</v>
      </c>
      <c r="W10" s="4">
        <v>0</v>
      </c>
      <c r="X10" s="4" t="s">
        <v>36</v>
      </c>
      <c r="Y10" s="4" t="s">
        <v>36</v>
      </c>
    </row>
    <row r="11" s="4" customFormat="1" spans="1:25">
      <c r="A11" s="4" t="s">
        <v>66</v>
      </c>
      <c r="B11" s="4" t="s">
        <v>26</v>
      </c>
      <c r="C11" s="4" t="s">
        <v>27</v>
      </c>
      <c r="D11" s="4" t="s">
        <v>48</v>
      </c>
      <c r="E11" s="4" t="s">
        <v>67</v>
      </c>
      <c r="F11" s="6">
        <v>45035</v>
      </c>
      <c r="G11" s="6">
        <v>45037</v>
      </c>
      <c r="H11" s="4">
        <v>3</v>
      </c>
      <c r="I11" s="4">
        <v>2</v>
      </c>
      <c r="J11" s="4">
        <v>6</v>
      </c>
      <c r="K11" s="4" t="s">
        <v>30</v>
      </c>
      <c r="L11" s="4">
        <v>2058</v>
      </c>
      <c r="M11" s="4">
        <v>2058</v>
      </c>
      <c r="N11" s="4" t="s">
        <v>68</v>
      </c>
      <c r="O11" s="4" t="s">
        <v>32</v>
      </c>
      <c r="P11" s="4" t="s">
        <v>33</v>
      </c>
      <c r="Q11" s="4">
        <v>0</v>
      </c>
      <c r="R11" s="7">
        <v>45033</v>
      </c>
      <c r="S11" s="6">
        <v>45052</v>
      </c>
      <c r="T11" s="4" t="s">
        <v>34</v>
      </c>
      <c r="U11" s="4">
        <v>2058</v>
      </c>
      <c r="V11" s="4">
        <v>0</v>
      </c>
      <c r="W11" s="4">
        <v>0</v>
      </c>
      <c r="X11" s="4" t="s">
        <v>36</v>
      </c>
      <c r="Y11" s="4" t="s">
        <v>36</v>
      </c>
    </row>
    <row r="12" s="4" customFormat="1" spans="1:25">
      <c r="A12" s="4" t="s">
        <v>69</v>
      </c>
      <c r="B12" s="4" t="s">
        <v>26</v>
      </c>
      <c r="C12" s="4" t="s">
        <v>27</v>
      </c>
      <c r="D12" s="4" t="s">
        <v>48</v>
      </c>
      <c r="E12" s="4" t="s">
        <v>67</v>
      </c>
      <c r="F12" s="6">
        <v>45035</v>
      </c>
      <c r="G12" s="6">
        <v>45037</v>
      </c>
      <c r="H12" s="4">
        <v>2</v>
      </c>
      <c r="I12" s="4">
        <v>2</v>
      </c>
      <c r="J12" s="4">
        <v>4</v>
      </c>
      <c r="K12" s="4" t="s">
        <v>30</v>
      </c>
      <c r="L12" s="4">
        <v>1372</v>
      </c>
      <c r="M12" s="4">
        <v>1372</v>
      </c>
      <c r="N12" s="4" t="s">
        <v>70</v>
      </c>
      <c r="O12" s="4" t="s">
        <v>32</v>
      </c>
      <c r="P12" s="4" t="s">
        <v>33</v>
      </c>
      <c r="Q12" s="4">
        <v>0</v>
      </c>
      <c r="R12" s="7">
        <v>45033</v>
      </c>
      <c r="S12" s="6">
        <v>45052</v>
      </c>
      <c r="T12" s="4" t="s">
        <v>34</v>
      </c>
      <c r="U12" s="4">
        <v>1372</v>
      </c>
      <c r="V12" s="4">
        <v>0</v>
      </c>
      <c r="W12" s="4">
        <v>0</v>
      </c>
      <c r="X12" s="4" t="s">
        <v>36</v>
      </c>
      <c r="Y12" s="4" t="s">
        <v>36</v>
      </c>
    </row>
    <row r="13" s="4" customFormat="1" spans="1:25">
      <c r="A13" s="4" t="s">
        <v>71</v>
      </c>
      <c r="B13" s="4" t="s">
        <v>26</v>
      </c>
      <c r="C13" s="4" t="s">
        <v>27</v>
      </c>
      <c r="D13" s="4" t="s">
        <v>48</v>
      </c>
      <c r="E13" s="4" t="s">
        <v>72</v>
      </c>
      <c r="F13" s="6">
        <v>45036</v>
      </c>
      <c r="G13" s="6">
        <v>45037</v>
      </c>
      <c r="H13" s="4">
        <v>1</v>
      </c>
      <c r="I13" s="4">
        <v>1</v>
      </c>
      <c r="J13" s="4">
        <v>1</v>
      </c>
      <c r="K13" s="4" t="s">
        <v>30</v>
      </c>
      <c r="L13" s="4">
        <v>301</v>
      </c>
      <c r="M13" s="4">
        <v>301</v>
      </c>
      <c r="N13" s="4" t="s">
        <v>73</v>
      </c>
      <c r="O13" s="4" t="s">
        <v>32</v>
      </c>
      <c r="P13" s="4" t="s">
        <v>33</v>
      </c>
      <c r="Q13" s="4">
        <v>0</v>
      </c>
      <c r="R13" s="7">
        <v>45033</v>
      </c>
      <c r="S13" s="6">
        <v>45052</v>
      </c>
      <c r="T13" s="4" t="s">
        <v>34</v>
      </c>
      <c r="U13" s="4">
        <v>301</v>
      </c>
      <c r="V13" s="4">
        <v>0</v>
      </c>
      <c r="W13" s="4">
        <v>0</v>
      </c>
      <c r="X13" s="4" t="s">
        <v>36</v>
      </c>
      <c r="Y13" s="4" t="s">
        <v>36</v>
      </c>
    </row>
    <row r="14" s="4" customFormat="1" spans="1:25">
      <c r="A14" s="4" t="s">
        <v>74</v>
      </c>
      <c r="B14" s="4" t="s">
        <v>26</v>
      </c>
      <c r="C14" s="4" t="s">
        <v>27</v>
      </c>
      <c r="D14" s="4" t="s">
        <v>52</v>
      </c>
      <c r="E14" s="4" t="s">
        <v>75</v>
      </c>
      <c r="F14" s="6">
        <v>45035</v>
      </c>
      <c r="G14" s="6">
        <v>45037</v>
      </c>
      <c r="H14" s="4">
        <v>2</v>
      </c>
      <c r="I14" s="4">
        <v>2</v>
      </c>
      <c r="J14" s="4">
        <v>4</v>
      </c>
      <c r="K14" s="4" t="s">
        <v>30</v>
      </c>
      <c r="L14" s="4">
        <v>2335.12</v>
      </c>
      <c r="M14" s="4">
        <v>2335.12</v>
      </c>
      <c r="N14" s="4" t="s">
        <v>76</v>
      </c>
      <c r="O14" s="4" t="s">
        <v>32</v>
      </c>
      <c r="P14" s="4" t="s">
        <v>33</v>
      </c>
      <c r="Q14" s="4">
        <v>0</v>
      </c>
      <c r="R14" s="7">
        <v>45033</v>
      </c>
      <c r="S14" s="6">
        <v>45052</v>
      </c>
      <c r="T14" s="4" t="s">
        <v>34</v>
      </c>
      <c r="U14" s="4">
        <v>2335.12</v>
      </c>
      <c r="V14" s="4">
        <v>0</v>
      </c>
      <c r="W14" s="4">
        <v>0</v>
      </c>
      <c r="X14" s="4" t="s">
        <v>77</v>
      </c>
      <c r="Y14" s="4" t="s">
        <v>78</v>
      </c>
    </row>
    <row r="15" s="4" customFormat="1" spans="1:25">
      <c r="A15" s="4" t="s">
        <v>79</v>
      </c>
      <c r="B15" s="4" t="s">
        <v>26</v>
      </c>
      <c r="C15" s="4" t="s">
        <v>27</v>
      </c>
      <c r="D15" s="4" t="s">
        <v>48</v>
      </c>
      <c r="E15" s="4" t="s">
        <v>72</v>
      </c>
      <c r="F15" s="6">
        <v>45035</v>
      </c>
      <c r="G15" s="6">
        <v>45037</v>
      </c>
      <c r="H15" s="4">
        <v>1</v>
      </c>
      <c r="I15" s="4">
        <v>2</v>
      </c>
      <c r="J15" s="4">
        <v>2</v>
      </c>
      <c r="K15" s="4" t="s">
        <v>30</v>
      </c>
      <c r="L15" s="4">
        <v>602</v>
      </c>
      <c r="M15" s="4">
        <v>602</v>
      </c>
      <c r="N15" s="4" t="s">
        <v>80</v>
      </c>
      <c r="O15" s="4" t="s">
        <v>32</v>
      </c>
      <c r="P15" s="4" t="s">
        <v>33</v>
      </c>
      <c r="Q15" s="4">
        <v>0</v>
      </c>
      <c r="R15" s="7">
        <v>45033</v>
      </c>
      <c r="S15" s="6">
        <v>45052</v>
      </c>
      <c r="T15" s="4" t="s">
        <v>34</v>
      </c>
      <c r="U15" s="4">
        <v>602</v>
      </c>
      <c r="V15" s="4">
        <v>0</v>
      </c>
      <c r="W15" s="4">
        <v>0</v>
      </c>
      <c r="X15" s="4" t="s">
        <v>36</v>
      </c>
      <c r="Y15" s="4" t="s">
        <v>36</v>
      </c>
    </row>
    <row r="16" s="4" customFormat="1" spans="1:25">
      <c r="A16" s="4" t="s">
        <v>81</v>
      </c>
      <c r="B16" s="4" t="s">
        <v>26</v>
      </c>
      <c r="C16" s="4" t="s">
        <v>27</v>
      </c>
      <c r="D16" s="4" t="s">
        <v>82</v>
      </c>
      <c r="E16" s="4" t="s">
        <v>83</v>
      </c>
      <c r="F16" s="6">
        <v>45036</v>
      </c>
      <c r="G16" s="6">
        <v>45037</v>
      </c>
      <c r="H16" s="4">
        <v>1</v>
      </c>
      <c r="I16" s="4">
        <v>1</v>
      </c>
      <c r="J16" s="4">
        <v>1</v>
      </c>
      <c r="K16" s="4" t="s">
        <v>30</v>
      </c>
      <c r="L16" s="4">
        <v>946.37</v>
      </c>
      <c r="M16" s="4">
        <v>946.37</v>
      </c>
      <c r="N16" s="4" t="s">
        <v>84</v>
      </c>
      <c r="O16" s="4" t="s">
        <v>32</v>
      </c>
      <c r="P16" s="4" t="s">
        <v>33</v>
      </c>
      <c r="Q16" s="4">
        <v>0</v>
      </c>
      <c r="R16" s="7">
        <v>45034</v>
      </c>
      <c r="S16" s="6">
        <v>45052</v>
      </c>
      <c r="T16" s="4" t="s">
        <v>34</v>
      </c>
      <c r="U16" s="4">
        <v>946.37</v>
      </c>
      <c r="V16" s="4">
        <v>0</v>
      </c>
      <c r="W16" s="4">
        <v>0</v>
      </c>
      <c r="X16" s="4" t="s">
        <v>85</v>
      </c>
      <c r="Y16" s="4" t="s">
        <v>36</v>
      </c>
    </row>
    <row r="17" s="4" customFormat="1" spans="1:25">
      <c r="A17" s="4" t="s">
        <v>86</v>
      </c>
      <c r="B17" s="4" t="s">
        <v>26</v>
      </c>
      <c r="C17" s="4" t="s">
        <v>27</v>
      </c>
      <c r="D17" s="4" t="s">
        <v>82</v>
      </c>
      <c r="E17" s="4" t="s">
        <v>87</v>
      </c>
      <c r="F17" s="6">
        <v>45036</v>
      </c>
      <c r="G17" s="6">
        <v>45037</v>
      </c>
      <c r="H17" s="4">
        <v>1</v>
      </c>
      <c r="I17" s="4">
        <v>1</v>
      </c>
      <c r="J17" s="4">
        <v>1</v>
      </c>
      <c r="K17" s="4" t="s">
        <v>30</v>
      </c>
      <c r="L17" s="4">
        <v>708.01</v>
      </c>
      <c r="M17" s="4">
        <v>708.01</v>
      </c>
      <c r="N17" s="4" t="s">
        <v>88</v>
      </c>
      <c r="O17" s="4" t="s">
        <v>32</v>
      </c>
      <c r="P17" s="4" t="s">
        <v>33</v>
      </c>
      <c r="Q17" s="4">
        <v>0</v>
      </c>
      <c r="R17" s="7">
        <v>45035</v>
      </c>
      <c r="S17" s="6">
        <v>45052</v>
      </c>
      <c r="T17" s="4" t="s">
        <v>34</v>
      </c>
      <c r="U17" s="4">
        <v>708.01</v>
      </c>
      <c r="V17" s="4">
        <v>0</v>
      </c>
      <c r="W17" s="4">
        <v>0</v>
      </c>
      <c r="X17" s="4" t="s">
        <v>89</v>
      </c>
      <c r="Y17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28"/>
  <sheetViews>
    <sheetView tabSelected="1" workbookViewId="0">
      <selection activeCell="A24" sqref="A24:D28"/>
    </sheetView>
  </sheetViews>
  <sheetFormatPr defaultColWidth="9" defaultRowHeight="13.5"/>
  <cols>
    <col min="1" max="1" width="12.625" style="4"/>
    <col min="2" max="3" width="10.375" style="4"/>
    <col min="4" max="4" width="9.375" style="4"/>
    <col min="5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90</v>
      </c>
    </row>
    <row r="2" s="4" customFormat="1" spans="1:9">
      <c r="A2" s="5">
        <v>999223297776639</v>
      </c>
      <c r="B2" s="6">
        <v>45035</v>
      </c>
      <c r="C2" s="6">
        <v>45037</v>
      </c>
      <c r="D2" s="4">
        <v>3014</v>
      </c>
      <c r="E2" s="4" t="str">
        <f>VLOOKUP(A2,HOP!A:L,12,0)</f>
        <v>3014.00</v>
      </c>
      <c r="F2" s="4" t="str">
        <f>VLOOKUP(A2,HOP!A:C,3,0)</f>
        <v>3162614</v>
      </c>
      <c r="G2" s="4">
        <f>D2-E2</f>
        <v>0</v>
      </c>
      <c r="H2" s="4" t="str">
        <f>$H$1&amp;F2</f>
        <v>，3162614</v>
      </c>
      <c r="I2" s="4" t="str">
        <f>VLOOKUP(A2,HOP!A:U,21,0)</f>
        <v>直采</v>
      </c>
    </row>
    <row r="3" s="4" customFormat="1" spans="1:9">
      <c r="A3" s="5">
        <v>999223443632524</v>
      </c>
      <c r="B3" s="6">
        <v>45034</v>
      </c>
      <c r="C3" s="6">
        <v>45037</v>
      </c>
      <c r="D3" s="4">
        <v>4536</v>
      </c>
      <c r="E3" s="4" t="str">
        <f>VLOOKUP(A3,HOP!A:L,12,0)</f>
        <v>4536.00</v>
      </c>
      <c r="F3" s="4" t="str">
        <f>VLOOKUP(A3,HOP!A:C,3,0)</f>
        <v>3189798</v>
      </c>
      <c r="G3" s="4">
        <f t="shared" ref="G3:G16" si="0">D3-E3</f>
        <v>0</v>
      </c>
      <c r="H3" s="4" t="str">
        <f t="shared" ref="H3:H16" si="1">$H$1&amp;F3</f>
        <v>，3189798</v>
      </c>
      <c r="I3" s="4" t="str">
        <f>VLOOKUP(A3,HOP!A:U,21,0)</f>
        <v>直采</v>
      </c>
    </row>
    <row r="4" s="4" customFormat="1" spans="1:9">
      <c r="A4" s="5">
        <v>999223590432961</v>
      </c>
      <c r="B4" s="6">
        <v>45034</v>
      </c>
      <c r="C4" s="6">
        <v>45037</v>
      </c>
      <c r="D4" s="4">
        <v>5736</v>
      </c>
      <c r="E4" s="4" t="str">
        <f>VLOOKUP(A4,HOP!A:L,12,0)</f>
        <v>5736.00</v>
      </c>
      <c r="F4" s="4" t="str">
        <f>VLOOKUP(A4,HOP!A:C,3,0)</f>
        <v>3216134</v>
      </c>
      <c r="G4" s="4">
        <f t="shared" si="0"/>
        <v>0</v>
      </c>
      <c r="H4" s="4" t="str">
        <f t="shared" si="1"/>
        <v>，3216134</v>
      </c>
      <c r="I4" s="4" t="str">
        <f>VLOOKUP(A4,HOP!A:U,21,0)</f>
        <v>直采</v>
      </c>
    </row>
    <row r="5" s="4" customFormat="1" spans="1:10">
      <c r="A5" s="8" t="s">
        <v>91</v>
      </c>
      <c r="B5" s="6">
        <v>45036</v>
      </c>
      <c r="C5" s="6">
        <v>45037</v>
      </c>
      <c r="D5" s="4">
        <v>322</v>
      </c>
      <c r="E5" s="4">
        <v>322</v>
      </c>
      <c r="F5" s="9" t="s">
        <v>92</v>
      </c>
      <c r="G5" s="4">
        <f t="shared" si="0"/>
        <v>0</v>
      </c>
      <c r="H5" s="4" t="str">
        <f t="shared" si="1"/>
        <v>，202304111554550021</v>
      </c>
      <c r="I5" s="4" t="e">
        <f>VLOOKUP(A5,HOP!A:U,21,0)</f>
        <v>#N/A</v>
      </c>
      <c r="J5" s="4">
        <v>4.11</v>
      </c>
    </row>
    <row r="6" s="4" customFormat="1" spans="1:9">
      <c r="A6" s="5">
        <v>999223646878300</v>
      </c>
      <c r="B6" s="6">
        <v>45033</v>
      </c>
      <c r="C6" s="6">
        <v>45037</v>
      </c>
      <c r="D6" s="4">
        <v>2337.14</v>
      </c>
      <c r="E6" s="4" t="str">
        <f>VLOOKUP(A6,HOP!A:L,12,0)</f>
        <v>2337.14</v>
      </c>
      <c r="F6" s="4" t="str">
        <f>VLOOKUP(A6,HOP!A:C,3,0)</f>
        <v>3228403</v>
      </c>
      <c r="G6" s="4">
        <f t="shared" si="0"/>
        <v>0</v>
      </c>
      <c r="H6" s="4" t="str">
        <f t="shared" si="1"/>
        <v>，3228403</v>
      </c>
      <c r="I6" s="4" t="str">
        <f>VLOOKUP(A6,HOP!A:U,21,0)</f>
        <v>直连</v>
      </c>
    </row>
    <row r="7" s="4" customFormat="1" spans="1:9">
      <c r="A7" s="5">
        <v>999223652907066</v>
      </c>
      <c r="B7" s="6">
        <v>45036</v>
      </c>
      <c r="C7" s="6">
        <v>45037</v>
      </c>
      <c r="D7" s="4">
        <v>919.1</v>
      </c>
      <c r="E7" s="4" t="str">
        <f>VLOOKUP(A7,HOP!A:L,12,0)</f>
        <v>919.10</v>
      </c>
      <c r="F7" s="4" t="str">
        <f>VLOOKUP(A7,HOP!A:C,3,0)</f>
        <v>3228890</v>
      </c>
      <c r="G7" s="4">
        <f t="shared" si="0"/>
        <v>0</v>
      </c>
      <c r="H7" s="4" t="str">
        <f t="shared" si="1"/>
        <v>，3228890</v>
      </c>
      <c r="I7" s="4" t="str">
        <f>VLOOKUP(A7,HOP!A:U,21,0)</f>
        <v>直连</v>
      </c>
    </row>
    <row r="8" s="4" customFormat="1" spans="1:9">
      <c r="A8" s="5">
        <v>999223652918932</v>
      </c>
      <c r="B8" s="6">
        <v>45036</v>
      </c>
      <c r="C8" s="6">
        <v>45037</v>
      </c>
      <c r="D8" s="4">
        <v>919.1</v>
      </c>
      <c r="E8" s="4" t="str">
        <f>VLOOKUP(A8,HOP!A:L,12,0)</f>
        <v>919.10</v>
      </c>
      <c r="F8" s="4" t="str">
        <f>VLOOKUP(A8,HOP!A:C,3,0)</f>
        <v>3228894</v>
      </c>
      <c r="G8" s="4">
        <f t="shared" si="0"/>
        <v>0</v>
      </c>
      <c r="H8" s="4" t="str">
        <f t="shared" si="1"/>
        <v>，3228894</v>
      </c>
      <c r="I8" s="4" t="str">
        <f>VLOOKUP(A8,HOP!A:U,21,0)</f>
        <v>直连</v>
      </c>
    </row>
    <row r="9" s="4" customFormat="1" hidden="1" spans="1:9">
      <c r="A9" s="5">
        <v>999223662539582</v>
      </c>
      <c r="B9" s="6">
        <v>45034</v>
      </c>
      <c r="C9" s="6">
        <v>45037</v>
      </c>
      <c r="D9" s="4">
        <v>0</v>
      </c>
      <c r="E9" s="4" t="e">
        <f>VLOOKUP(A9,HOP!A:L,12,0)</f>
        <v>#N/A</v>
      </c>
      <c r="F9" s="4" t="e">
        <f>VLOOKUP(A9,HOP!A:C,3,0)</f>
        <v>#N/A</v>
      </c>
      <c r="G9" s="4" t="e">
        <f t="shared" si="0"/>
        <v>#N/A</v>
      </c>
      <c r="H9" s="4" t="e">
        <f t="shared" si="1"/>
        <v>#N/A</v>
      </c>
      <c r="I9" s="4" t="e">
        <f>VLOOKUP(A9,HOP!A:U,21,0)</f>
        <v>#N/A</v>
      </c>
    </row>
    <row r="10" s="4" customFormat="1" spans="1:10">
      <c r="A10" s="8" t="s">
        <v>93</v>
      </c>
      <c r="B10" s="6">
        <v>45035</v>
      </c>
      <c r="C10" s="6">
        <v>45037</v>
      </c>
      <c r="D10" s="4">
        <v>2058</v>
      </c>
      <c r="E10" s="4">
        <v>2058</v>
      </c>
      <c r="F10" s="9" t="s">
        <v>94</v>
      </c>
      <c r="G10" s="4">
        <f t="shared" si="0"/>
        <v>0</v>
      </c>
      <c r="H10" s="4" t="str">
        <f t="shared" si="1"/>
        <v>，202304171506260068</v>
      </c>
      <c r="I10" s="4" t="e">
        <f>VLOOKUP(A10,HOP!A:U,21,0)</f>
        <v>#N/A</v>
      </c>
      <c r="J10" s="4">
        <v>4.17</v>
      </c>
    </row>
    <row r="11" s="4" customFormat="1" spans="1:10">
      <c r="A11" s="8" t="s">
        <v>95</v>
      </c>
      <c r="B11" s="6">
        <v>45035</v>
      </c>
      <c r="C11" s="6">
        <v>45037</v>
      </c>
      <c r="D11" s="4">
        <v>1372</v>
      </c>
      <c r="E11" s="4">
        <v>1372</v>
      </c>
      <c r="F11" s="9" t="s">
        <v>96</v>
      </c>
      <c r="G11" s="4">
        <f t="shared" si="0"/>
        <v>0</v>
      </c>
      <c r="H11" s="4" t="str">
        <f t="shared" si="1"/>
        <v>，202304171524050021</v>
      </c>
      <c r="I11" s="4" t="e">
        <f>VLOOKUP(A11,HOP!A:U,21,0)</f>
        <v>#N/A</v>
      </c>
      <c r="J11" s="4">
        <v>4.17</v>
      </c>
    </row>
    <row r="12" s="4" customFormat="1" spans="1:10">
      <c r="A12" s="8" t="s">
        <v>97</v>
      </c>
      <c r="B12" s="6">
        <v>45036</v>
      </c>
      <c r="C12" s="6">
        <v>45037</v>
      </c>
      <c r="D12" s="4">
        <v>301</v>
      </c>
      <c r="E12" s="4">
        <v>301</v>
      </c>
      <c r="F12" s="9" t="s">
        <v>98</v>
      </c>
      <c r="G12" s="4">
        <f t="shared" si="0"/>
        <v>0</v>
      </c>
      <c r="H12" s="4" t="str">
        <f t="shared" si="1"/>
        <v>，202304171744330076</v>
      </c>
      <c r="I12" s="4" t="e">
        <f>VLOOKUP(A12,HOP!A:U,21,0)</f>
        <v>#N/A</v>
      </c>
      <c r="J12" s="4">
        <v>4.17</v>
      </c>
    </row>
    <row r="13" s="4" customFormat="1" spans="1:9">
      <c r="A13" s="5">
        <v>999223706653406</v>
      </c>
      <c r="B13" s="6">
        <v>45035</v>
      </c>
      <c r="C13" s="6">
        <v>45037</v>
      </c>
      <c r="D13" s="4">
        <v>2335.12</v>
      </c>
      <c r="E13" s="4" t="str">
        <f>VLOOKUP(A13,HOP!A:L,12,0)</f>
        <v>2335.12</v>
      </c>
      <c r="F13" s="4" t="str">
        <f>VLOOKUP(A13,HOP!A:C,3,0)</f>
        <v>3241819</v>
      </c>
      <c r="G13" s="4">
        <f t="shared" si="0"/>
        <v>0</v>
      </c>
      <c r="H13" s="4" t="str">
        <f t="shared" si="1"/>
        <v>，3241819</v>
      </c>
      <c r="I13" s="4" t="str">
        <f>VLOOKUP(A13,HOP!A:U,21,0)</f>
        <v>直连</v>
      </c>
    </row>
    <row r="14" s="4" customFormat="1" spans="1:10">
      <c r="A14" s="8" t="s">
        <v>99</v>
      </c>
      <c r="B14" s="6">
        <v>45035</v>
      </c>
      <c r="C14" s="6">
        <v>45037</v>
      </c>
      <c r="D14" s="4">
        <v>602</v>
      </c>
      <c r="E14" s="4">
        <v>602</v>
      </c>
      <c r="F14" s="9" t="s">
        <v>100</v>
      </c>
      <c r="G14" s="4">
        <f t="shared" si="0"/>
        <v>0</v>
      </c>
      <c r="H14" s="4" t="str">
        <f t="shared" si="1"/>
        <v>，202304172159060020</v>
      </c>
      <c r="I14" s="4" t="e">
        <f>VLOOKUP(A14,HOP!A:U,21,0)</f>
        <v>#N/A</v>
      </c>
      <c r="J14" s="4">
        <v>4.17</v>
      </c>
    </row>
    <row r="15" s="4" customFormat="1" spans="1:9">
      <c r="A15" s="5">
        <v>999223718594345</v>
      </c>
      <c r="B15" s="6">
        <v>45036</v>
      </c>
      <c r="C15" s="6">
        <v>45037</v>
      </c>
      <c r="D15" s="4">
        <v>946.37</v>
      </c>
      <c r="E15" s="4" t="str">
        <f>VLOOKUP(A15,HOP!A:L,12,0)</f>
        <v>946.37</v>
      </c>
      <c r="F15" s="4" t="str">
        <f>VLOOKUP(A15,HOP!A:C,3,0)</f>
        <v>3244076</v>
      </c>
      <c r="G15" s="4">
        <f t="shared" si="0"/>
        <v>0</v>
      </c>
      <c r="H15" s="4" t="str">
        <f t="shared" si="1"/>
        <v>，3244076</v>
      </c>
      <c r="I15" s="4" t="str">
        <f>VLOOKUP(A15,HOP!A:U,21,0)</f>
        <v>直连</v>
      </c>
    </row>
    <row r="16" s="4" customFormat="1" spans="1:9">
      <c r="A16" s="5">
        <v>23731938093</v>
      </c>
      <c r="B16" s="6">
        <v>45036</v>
      </c>
      <c r="C16" s="6">
        <v>45037</v>
      </c>
      <c r="D16" s="4">
        <v>708.01</v>
      </c>
      <c r="E16" s="4" t="str">
        <f>VLOOKUP(A16,HOP!A:L,12,0)</f>
        <v>708.01</v>
      </c>
      <c r="F16" s="4" t="str">
        <f>VLOOKUP(A16,HOP!A:C,3,0)</f>
        <v>3245589</v>
      </c>
      <c r="G16" s="4">
        <f t="shared" si="0"/>
        <v>0</v>
      </c>
      <c r="H16" s="4" t="str">
        <f t="shared" si="1"/>
        <v>，3245589</v>
      </c>
      <c r="I16" s="4" t="str">
        <f>VLOOKUP(A16,HOP!A:U,21,0)</f>
        <v>直连</v>
      </c>
    </row>
    <row r="18" spans="4:4">
      <c r="D18" s="4">
        <f>SUM(D2:D17)</f>
        <v>26105.84</v>
      </c>
    </row>
    <row r="24" spans="1:4">
      <c r="A24" s="4" t="s">
        <v>101</v>
      </c>
      <c r="C24" s="4">
        <v>13286</v>
      </c>
      <c r="D24" s="4">
        <v>15063.27</v>
      </c>
    </row>
    <row r="25" spans="1:4">
      <c r="A25" s="4" t="s">
        <v>102</v>
      </c>
      <c r="C25" s="4">
        <v>8164.84</v>
      </c>
      <c r="D25" s="4">
        <v>9257.05</v>
      </c>
    </row>
    <row r="26" spans="1:4">
      <c r="A26" s="4" t="s">
        <v>103</v>
      </c>
      <c r="C26" s="4">
        <v>4655</v>
      </c>
      <c r="D26" s="4">
        <v>5277.7</v>
      </c>
    </row>
    <row r="27" spans="1:4">
      <c r="A27" s="4" t="s">
        <v>104</v>
      </c>
      <c r="C27" s="4">
        <f>SUBTOTAL(9,C24:C26)</f>
        <v>26105.84</v>
      </c>
      <c r="D27" s="4">
        <f>SUBTOTAL(9,D24:D26)</f>
        <v>29598.02</v>
      </c>
    </row>
    <row r="28" spans="1:1">
      <c r="A28" s="4" t="s">
        <v>105</v>
      </c>
    </row>
  </sheetData>
  <autoFilter ref="A1:X16">
    <filterColumn colId="3">
      <filters>
        <filter val="301"/>
        <filter val="919.1"/>
        <filter val="708.01"/>
        <filter val="322"/>
        <filter val="602"/>
        <filter val="1372"/>
        <filter val="2335.12"/>
        <filter val="3014"/>
        <filter val="2337.14"/>
        <filter val="4536"/>
        <filter val="5736"/>
        <filter val="946.37"/>
        <filter val="2058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0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106</v>
      </c>
      <c r="B1" s="2" t="s">
        <v>107</v>
      </c>
      <c r="C1" s="2" t="s">
        <v>108</v>
      </c>
      <c r="D1" s="2" t="s">
        <v>109</v>
      </c>
      <c r="E1" s="2" t="s">
        <v>13</v>
      </c>
      <c r="F1" s="2" t="s">
        <v>5</v>
      </c>
      <c r="G1" s="2" t="s">
        <v>6</v>
      </c>
      <c r="H1" s="2" t="s">
        <v>110</v>
      </c>
      <c r="I1" s="2" t="s">
        <v>111</v>
      </c>
      <c r="J1" s="2" t="s">
        <v>112</v>
      </c>
      <c r="K1" s="2" t="s">
        <v>113</v>
      </c>
      <c r="L1" s="2" t="s">
        <v>114</v>
      </c>
      <c r="M1" s="2" t="s">
        <v>115</v>
      </c>
      <c r="N1" s="2" t="s">
        <v>116</v>
      </c>
      <c r="O1" s="2" t="s">
        <v>117</v>
      </c>
      <c r="P1" s="2" t="s">
        <v>118</v>
      </c>
      <c r="Q1" s="2" t="s">
        <v>119</v>
      </c>
      <c r="R1" s="2" t="s">
        <v>120</v>
      </c>
      <c r="S1" s="2" t="s">
        <v>121</v>
      </c>
      <c r="T1" s="2" t="s">
        <v>122</v>
      </c>
      <c r="U1" s="2" t="s">
        <v>123</v>
      </c>
      <c r="V1" s="2" t="s">
        <v>124</v>
      </c>
    </row>
    <row r="2" s="1" customFormat="1" spans="1:22">
      <c r="A2" s="3">
        <v>23731938093</v>
      </c>
      <c r="B2" s="1" t="s">
        <v>125</v>
      </c>
      <c r="C2" s="1" t="s">
        <v>126</v>
      </c>
      <c r="D2" s="1" t="s">
        <v>127</v>
      </c>
      <c r="E2" s="1" t="s">
        <v>88</v>
      </c>
      <c r="F2" s="1" t="s">
        <v>128</v>
      </c>
      <c r="G2" s="1" t="s">
        <v>129</v>
      </c>
      <c r="H2" s="1" t="s">
        <v>130</v>
      </c>
      <c r="I2" s="1" t="s">
        <v>131</v>
      </c>
      <c r="J2" s="1" t="s">
        <v>132</v>
      </c>
      <c r="K2" s="1" t="s">
        <v>131</v>
      </c>
      <c r="L2" s="1" t="s">
        <v>131</v>
      </c>
      <c r="M2" s="1" t="s">
        <v>133</v>
      </c>
      <c r="N2" s="1" t="s">
        <v>133</v>
      </c>
      <c r="O2" s="1" t="s">
        <v>134</v>
      </c>
      <c r="P2" s="1" t="s">
        <v>135</v>
      </c>
      <c r="Q2" s="1" t="s">
        <v>136</v>
      </c>
      <c r="R2" s="1" t="s">
        <v>137</v>
      </c>
      <c r="S2" s="1" t="s">
        <v>138</v>
      </c>
      <c r="T2" s="1" t="s">
        <v>139</v>
      </c>
      <c r="U2" s="1" t="s">
        <v>140</v>
      </c>
      <c r="V2" s="1" t="s">
        <v>141</v>
      </c>
    </row>
    <row r="3" s="1" customFormat="1" spans="1:22">
      <c r="A3" s="3">
        <v>999223718594345</v>
      </c>
      <c r="B3" s="1" t="s">
        <v>142</v>
      </c>
      <c r="C3" s="1" t="s">
        <v>143</v>
      </c>
      <c r="D3" s="1" t="s">
        <v>127</v>
      </c>
      <c r="E3" s="1" t="s">
        <v>84</v>
      </c>
      <c r="F3" s="1" t="s">
        <v>128</v>
      </c>
      <c r="G3" s="1" t="s">
        <v>129</v>
      </c>
      <c r="H3" s="1" t="s">
        <v>130</v>
      </c>
      <c r="I3" s="1" t="s">
        <v>144</v>
      </c>
      <c r="J3" s="1" t="s">
        <v>132</v>
      </c>
      <c r="K3" s="1" t="s">
        <v>144</v>
      </c>
      <c r="L3" s="1" t="s">
        <v>144</v>
      </c>
      <c r="M3" s="1" t="s">
        <v>133</v>
      </c>
      <c r="N3" s="1" t="s">
        <v>133</v>
      </c>
      <c r="O3" s="1" t="s">
        <v>134</v>
      </c>
      <c r="P3" s="1" t="s">
        <v>135</v>
      </c>
      <c r="Q3" s="1" t="s">
        <v>136</v>
      </c>
      <c r="R3" s="1" t="s">
        <v>145</v>
      </c>
      <c r="S3" s="1" t="s">
        <v>138</v>
      </c>
      <c r="T3" s="1" t="s">
        <v>139</v>
      </c>
      <c r="U3" s="1" t="s">
        <v>140</v>
      </c>
      <c r="V3" s="1" t="s">
        <v>141</v>
      </c>
    </row>
    <row r="4" s="1" customFormat="1" spans="1:22">
      <c r="A4" s="3">
        <v>999223706653406</v>
      </c>
      <c r="B4" s="1" t="s">
        <v>146</v>
      </c>
      <c r="C4" s="1" t="s">
        <v>147</v>
      </c>
      <c r="D4" s="1" t="s">
        <v>148</v>
      </c>
      <c r="E4" s="1" t="s">
        <v>76</v>
      </c>
      <c r="F4" s="1" t="s">
        <v>125</v>
      </c>
      <c r="G4" s="1" t="s">
        <v>129</v>
      </c>
      <c r="H4" s="1" t="s">
        <v>130</v>
      </c>
      <c r="I4" s="1" t="s">
        <v>149</v>
      </c>
      <c r="J4" s="1" t="s">
        <v>132</v>
      </c>
      <c r="K4" s="1" t="s">
        <v>149</v>
      </c>
      <c r="L4" s="1" t="s">
        <v>149</v>
      </c>
      <c r="M4" s="1" t="s">
        <v>133</v>
      </c>
      <c r="N4" s="1" t="s">
        <v>133</v>
      </c>
      <c r="O4" s="1" t="s">
        <v>134</v>
      </c>
      <c r="P4" s="1" t="s">
        <v>135</v>
      </c>
      <c r="Q4" s="1" t="s">
        <v>136</v>
      </c>
      <c r="R4" s="1" t="s">
        <v>150</v>
      </c>
      <c r="S4" s="1" t="s">
        <v>138</v>
      </c>
      <c r="T4" s="1" t="s">
        <v>139</v>
      </c>
      <c r="U4" s="1" t="s">
        <v>140</v>
      </c>
      <c r="V4" s="1" t="s">
        <v>141</v>
      </c>
    </row>
    <row r="5" s="1" customFormat="1" spans="1:22">
      <c r="A5" s="3">
        <v>999223652918932</v>
      </c>
      <c r="B5" s="1" t="s">
        <v>151</v>
      </c>
      <c r="C5" s="1" t="s">
        <v>152</v>
      </c>
      <c r="D5" s="1" t="s">
        <v>153</v>
      </c>
      <c r="E5" s="1" t="s">
        <v>61</v>
      </c>
      <c r="F5" s="1" t="s">
        <v>128</v>
      </c>
      <c r="G5" s="1" t="s">
        <v>129</v>
      </c>
      <c r="H5" s="1" t="s">
        <v>130</v>
      </c>
      <c r="I5" s="1" t="s">
        <v>154</v>
      </c>
      <c r="J5" s="1" t="s">
        <v>132</v>
      </c>
      <c r="K5" s="1" t="s">
        <v>154</v>
      </c>
      <c r="L5" s="1" t="s">
        <v>154</v>
      </c>
      <c r="M5" s="1" t="s">
        <v>133</v>
      </c>
      <c r="N5" s="1" t="s">
        <v>133</v>
      </c>
      <c r="O5" s="1" t="s">
        <v>134</v>
      </c>
      <c r="P5" s="1" t="s">
        <v>135</v>
      </c>
      <c r="Q5" s="1" t="s">
        <v>136</v>
      </c>
      <c r="R5" s="1" t="s">
        <v>155</v>
      </c>
      <c r="S5" s="1" t="s">
        <v>138</v>
      </c>
      <c r="T5" s="1" t="s">
        <v>139</v>
      </c>
      <c r="U5" s="1" t="s">
        <v>140</v>
      </c>
      <c r="V5" s="1" t="s">
        <v>141</v>
      </c>
    </row>
    <row r="6" s="1" customFormat="1" spans="1:22">
      <c r="A6" s="3">
        <v>999223652907066</v>
      </c>
      <c r="B6" s="1" t="s">
        <v>151</v>
      </c>
      <c r="C6" s="1" t="s">
        <v>156</v>
      </c>
      <c r="D6" s="1" t="s">
        <v>153</v>
      </c>
      <c r="E6" s="1" t="s">
        <v>58</v>
      </c>
      <c r="F6" s="1" t="s">
        <v>128</v>
      </c>
      <c r="G6" s="1" t="s">
        <v>129</v>
      </c>
      <c r="H6" s="1" t="s">
        <v>130</v>
      </c>
      <c r="I6" s="1" t="s">
        <v>154</v>
      </c>
      <c r="J6" s="1" t="s">
        <v>132</v>
      </c>
      <c r="K6" s="1" t="s">
        <v>154</v>
      </c>
      <c r="L6" s="1" t="s">
        <v>154</v>
      </c>
      <c r="M6" s="1" t="s">
        <v>133</v>
      </c>
      <c r="N6" s="1" t="s">
        <v>133</v>
      </c>
      <c r="O6" s="1" t="s">
        <v>134</v>
      </c>
      <c r="P6" s="1" t="s">
        <v>135</v>
      </c>
      <c r="Q6" s="1" t="s">
        <v>136</v>
      </c>
      <c r="R6" s="1" t="s">
        <v>157</v>
      </c>
      <c r="S6" s="1" t="s">
        <v>138</v>
      </c>
      <c r="T6" s="1" t="s">
        <v>139</v>
      </c>
      <c r="U6" s="1" t="s">
        <v>140</v>
      </c>
      <c r="V6" s="1" t="s">
        <v>141</v>
      </c>
    </row>
    <row r="7" s="1" customFormat="1" spans="1:22">
      <c r="A7" s="3">
        <v>999223646878300</v>
      </c>
      <c r="B7" s="1" t="s">
        <v>151</v>
      </c>
      <c r="C7" s="1" t="s">
        <v>158</v>
      </c>
      <c r="D7" s="1" t="s">
        <v>148</v>
      </c>
      <c r="E7" s="1" t="s">
        <v>54</v>
      </c>
      <c r="F7" s="1" t="s">
        <v>146</v>
      </c>
      <c r="G7" s="1" t="s">
        <v>129</v>
      </c>
      <c r="H7" s="1" t="s">
        <v>130</v>
      </c>
      <c r="I7" s="1" t="s">
        <v>159</v>
      </c>
      <c r="J7" s="1" t="s">
        <v>132</v>
      </c>
      <c r="K7" s="1" t="s">
        <v>159</v>
      </c>
      <c r="L7" s="1" t="s">
        <v>159</v>
      </c>
      <c r="M7" s="1" t="s">
        <v>133</v>
      </c>
      <c r="N7" s="1" t="s">
        <v>133</v>
      </c>
      <c r="O7" s="1" t="s">
        <v>134</v>
      </c>
      <c r="P7" s="1" t="s">
        <v>135</v>
      </c>
      <c r="Q7" s="1" t="s">
        <v>136</v>
      </c>
      <c r="R7" s="1" t="s">
        <v>160</v>
      </c>
      <c r="S7" s="1" t="s">
        <v>138</v>
      </c>
      <c r="T7" s="1" t="s">
        <v>139</v>
      </c>
      <c r="U7" s="1" t="s">
        <v>140</v>
      </c>
      <c r="V7" s="1" t="s">
        <v>141</v>
      </c>
    </row>
    <row r="8" s="1" customFormat="1" spans="1:22">
      <c r="A8" s="3">
        <v>999223590432961</v>
      </c>
      <c r="B8" s="1" t="s">
        <v>161</v>
      </c>
      <c r="C8" s="1" t="s">
        <v>162</v>
      </c>
      <c r="D8" s="1" t="s">
        <v>163</v>
      </c>
      <c r="E8" s="1" t="s">
        <v>164</v>
      </c>
      <c r="F8" s="1" t="s">
        <v>142</v>
      </c>
      <c r="G8" s="1" t="s">
        <v>129</v>
      </c>
      <c r="H8" s="1" t="s">
        <v>130</v>
      </c>
      <c r="I8" s="1" t="s">
        <v>165</v>
      </c>
      <c r="J8" s="1" t="s">
        <v>132</v>
      </c>
      <c r="K8" s="1" t="s">
        <v>165</v>
      </c>
      <c r="L8" s="1" t="s">
        <v>165</v>
      </c>
      <c r="M8" s="1" t="s">
        <v>133</v>
      </c>
      <c r="N8" s="1" t="s">
        <v>133</v>
      </c>
      <c r="O8" s="1" t="s">
        <v>134</v>
      </c>
      <c r="P8" s="1" t="s">
        <v>135</v>
      </c>
      <c r="Q8" s="1" t="s">
        <v>136</v>
      </c>
      <c r="R8" s="1" t="s">
        <v>166</v>
      </c>
      <c r="S8" s="1" t="s">
        <v>138</v>
      </c>
      <c r="T8" s="1" t="s">
        <v>139</v>
      </c>
      <c r="U8" s="1" t="s">
        <v>167</v>
      </c>
      <c r="V8" s="1" t="s">
        <v>141</v>
      </c>
    </row>
    <row r="9" s="1" customFormat="1" spans="1:22">
      <c r="A9" s="3">
        <v>999223443632524</v>
      </c>
      <c r="B9" s="1" t="s">
        <v>168</v>
      </c>
      <c r="C9" s="1" t="s">
        <v>169</v>
      </c>
      <c r="D9" s="1" t="s">
        <v>170</v>
      </c>
      <c r="E9" s="1" t="s">
        <v>171</v>
      </c>
      <c r="F9" s="1" t="s">
        <v>142</v>
      </c>
      <c r="G9" s="1" t="s">
        <v>129</v>
      </c>
      <c r="H9" s="1" t="s">
        <v>130</v>
      </c>
      <c r="I9" s="1" t="s">
        <v>172</v>
      </c>
      <c r="J9" s="1" t="s">
        <v>132</v>
      </c>
      <c r="K9" s="1" t="s">
        <v>172</v>
      </c>
      <c r="L9" s="1" t="s">
        <v>172</v>
      </c>
      <c r="M9" s="1" t="s">
        <v>133</v>
      </c>
      <c r="N9" s="1" t="s">
        <v>133</v>
      </c>
      <c r="O9" s="1" t="s">
        <v>134</v>
      </c>
      <c r="P9" s="1" t="s">
        <v>135</v>
      </c>
      <c r="Q9" s="1" t="s">
        <v>136</v>
      </c>
      <c r="R9" s="1" t="s">
        <v>173</v>
      </c>
      <c r="S9" s="1" t="s">
        <v>138</v>
      </c>
      <c r="T9" s="1" t="s">
        <v>139</v>
      </c>
      <c r="U9" s="1" t="s">
        <v>167</v>
      </c>
      <c r="V9" s="1" t="s">
        <v>141</v>
      </c>
    </row>
    <row r="10" s="1" customFormat="1" spans="1:22">
      <c r="A10" s="3">
        <v>999223297776639</v>
      </c>
      <c r="B10" s="1" t="s">
        <v>174</v>
      </c>
      <c r="C10" s="1" t="s">
        <v>175</v>
      </c>
      <c r="D10" s="1" t="s">
        <v>176</v>
      </c>
      <c r="E10" s="1" t="s">
        <v>177</v>
      </c>
      <c r="F10" s="1" t="s">
        <v>125</v>
      </c>
      <c r="G10" s="1" t="s">
        <v>129</v>
      </c>
      <c r="H10" s="1" t="s">
        <v>130</v>
      </c>
      <c r="I10" s="1" t="s">
        <v>178</v>
      </c>
      <c r="J10" s="1" t="s">
        <v>132</v>
      </c>
      <c r="K10" s="1" t="s">
        <v>178</v>
      </c>
      <c r="L10" s="1" t="s">
        <v>178</v>
      </c>
      <c r="M10" s="1" t="s">
        <v>133</v>
      </c>
      <c r="N10" s="1" t="s">
        <v>133</v>
      </c>
      <c r="O10" s="1" t="s">
        <v>134</v>
      </c>
      <c r="P10" s="1" t="s">
        <v>135</v>
      </c>
      <c r="Q10" s="1" t="s">
        <v>136</v>
      </c>
      <c r="R10" s="1" t="s">
        <v>179</v>
      </c>
      <c r="S10" s="1" t="s">
        <v>138</v>
      </c>
      <c r="T10" s="1" t="s">
        <v>139</v>
      </c>
      <c r="U10" s="1" t="s">
        <v>167</v>
      </c>
      <c r="V10" s="1" t="s">
        <v>141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2023-05-06T01:27:56Z</dcterms:created>
  <dcterms:modified xsi:type="dcterms:W3CDTF">2023-05-06T01:40:34Z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48A948A601B64EDB83634E6A9AFA1C3F_12</vt:lpwstr>
  </property>
  <property fmtid="{D5CDD505-2E9C-101B-9397-08002B2CF9AE}" pid="3" name="KSOProductBuildVer">
    <vt:lpwstr>2052-11.1.0.14036</vt:lpwstr>
  </property>
</Properties>
</file>