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<sst xmlns="http://schemas.openxmlformats.org/spreadsheetml/2006/main" count="121" uniqueCount="90">
  <si>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</si>
  <si>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</si>
  <si>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</si>
  <si>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</si>
  <si>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</si>
  <si>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</si>
  <si>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</si>
  <si>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</si>
  <si>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</si>
  <si>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</si>
  <si>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</si>
  <si>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</si>
  <si>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</si>
  <si>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</si>
  <si>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</si>
  <si>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</si>
  <si>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</si>
  <si>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</si>
  <si>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</si>
  <si>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</si>
  <si>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</si>
  <si>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</si>
  <si>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</si>
  <si>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</si>
  <si>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</si>
  <si>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999223535543985	</t>
  </si>
  <si>
    <t>Ctrip</t>
  </si>
  <si>
    <t>正常</t>
  </si>
  <si>
    <t>[平潭]汉庭酒店(平潭岛店)(80249413)</t>
  </si>
  <si>
    <t>高级大床房&lt;至多8间&gt;&lt;2人入住&gt;</t>
  </si>
  <si>
    <t>CNY</t>
  </si>
  <si>
    <t>陈睿</t>
  </si>
  <si>
    <t>CA13744230506CNY</t>
  </si>
  <si>
    <t>未提现</t>
  </si>
  <si>
    <t>携程开票</t>
  </si>
  <si>
    <t xml:space="preserve">3206768	</t>
  </si>
  <si>
    <t xml:space="preserve">R3504001113598931001	</t>
  </si>
  <si>
    <t xml:space="preserve">999223726515129	</t>
  </si>
  <si>
    <t>[香港]香港富豪东方酒店(Regal Oriental Hotel)(105479964)</t>
  </si>
  <si>
    <t>行政楼层客房&lt;至多8间&gt;&lt;2人入住&gt;</t>
  </si>
  <si>
    <t>WU/KA KI</t>
  </si>
  <si>
    <t xml:space="preserve">3244684	</t>
  </si>
  <si>
    <t xml:space="preserve">1681819141061964	</t>
  </si>
  <si>
    <t>，</t>
  </si>
  <si>
    <t>2292 CNY</t>
  </si>
  <si>
    <t>A230506092642481</t>
  </si>
  <si>
    <t>总计：2292元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</si>
  <si>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</si>
  <si>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</si>
  <si>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</si>
  <si>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</si>
  <si>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</si>
  <si>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</si>
  <si>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</si>
  <si>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</si>
  <si>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</si>
  <si>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</si>
  <si>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</si>
  <si>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</si>
  <si>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</si>
  <si>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</si>
  <si>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</si>
  <si>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</si>
  <si>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</si>
  <si>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</si>
  <si>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</si>
  <si>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2023-04-18</t>
  </si>
  <si>
    <t>3244684</t>
  </si>
  <si>
    <t>香港富豪东方酒店</t>
  </si>
  <si>
    <t>WU KA KI</t>
  </si>
  <si>
    <t>2023-04-20</t>
  </si>
  <si>
    <t>2023-04-21</t>
  </si>
  <si>
    <t>退房日月结</t>
  </si>
  <si>
    <t>1520.00</t>
  </si>
  <si>
    <t>RMB</t>
  </si>
  <si>
    <t>0</t>
  </si>
  <si>
    <t>0.00</t>
  </si>
  <si>
    <t>携程汇登国内直连</t>
  </si>
  <si>
    <t>01.011264</t>
  </si>
  <si>
    <t>2023-04-18 19:59:05</t>
  </si>
  <si>
    <t>否</t>
  </si>
  <si>
    <t>广州汇登信息科技有限公司</t>
  </si>
  <si>
    <t>直连</t>
  </si>
  <si>
    <t>中国</t>
  </si>
  <si>
    <t>2023-04-07</t>
  </si>
  <si>
    <t>3206768</t>
  </si>
  <si>
    <t>汉庭酒店(平潭岛店)</t>
  </si>
  <si>
    <t>2023-04-17</t>
  </si>
  <si>
    <t>772.00</t>
  </si>
  <si>
    <t>2023-04-07 19:15:33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</si>
</sst>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45033</v>
      </c>
      <c r="G2" s="6">
        <v>45037</v>
      </c>
      <c r="H2" s="4">
        <v>1</v>
      </c>
      <c r="I2" s="4">
        <v>4</v>
      </c>
      <c r="J2" s="4">
        <v>4</v>
      </c>
      <c r="K2" s="4" t="s">
        <v>30</v>
      </c>
      <c r="L2" s="4">
        <v>772</v>
      </c>
      <c r="M2" s="4">
        <v>772</v>
      </c>
      <c r="N2" s="4" t="s">
        <v>31</v>
      </c>
      <c r="O2" s="4" t="s">
        <v>32</v>
      </c>
      <c r="P2" s="4" t="s">
        <v>33</v>
      </c>
      <c r="Q2" s="4">
        <v>0</v>
      </c>
      <c r="R2" s="7">
        <v>45023</v>
      </c>
      <c r="S2" s="6">
        <v>45052</v>
      </c>
      <c r="T2" s="4" t="s">
        <v>34</v>
      </c>
      <c r="U2" s="4">
        <v>772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45036</v>
      </c>
      <c r="G3" s="6">
        <v>45037</v>
      </c>
      <c r="H3" s="4">
        <v>1</v>
      </c>
      <c r="I3" s="4">
        <v>1</v>
      </c>
      <c r="J3" s="4">
        <v>1</v>
      </c>
      <c r="K3" s="4" t="s">
        <v>30</v>
      </c>
      <c r="L3" s="4">
        <v>1520</v>
      </c>
      <c r="M3" s="4">
        <v>1520</v>
      </c>
      <c r="N3" s="4" t="s">
        <v>40</v>
      </c>
      <c r="O3" s="4" t="s">
        <v>32</v>
      </c>
      <c r="P3" s="4" t="s">
        <v>33</v>
      </c>
      <c r="Q3" s="4">
        <v>0</v>
      </c>
      <c r="R3" s="7">
        <v>45034</v>
      </c>
      <c r="S3" s="6">
        <v>45052</v>
      </c>
      <c r="T3" s="4" t="s">
        <v>34</v>
      </c>
      <c r="U3" s="4">
        <v>1520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999223535543985</v>
      </c>
      <c r="B2" s="6">
        <v>45033</v>
      </c>
      <c r="C2" s="6">
        <v>45037</v>
      </c>
      <c r="D2" s="4">
        <v>772</v>
      </c>
      <c r="E2" s="4" t="str">
        <f>VLOOKUP(A2,HOP!A:L,12,0)</f>
        <v>772.00</v>
      </c>
      <c r="F2" s="4" t="str">
        <f>VLOOKUP(A2,HOP!A:C,3,0)</f>
        <v>3206768</v>
      </c>
      <c r="G2" s="4">
        <f>D2-E2</f>
        <v>0</v>
      </c>
      <c r="H2" s="4" t="str">
        <f>$H$1&amp;F2</f>
        <v>，3206768</v>
      </c>
      <c r="I2" s="4" t="str">
        <f>VLOOKUP(A2,HOP!A:U,21,0)</f>
        <v>直连</v>
      </c>
    </row>
    <row r="3" s="4" customFormat="1" spans="1:9">
      <c r="A3" s="5">
        <v>999223726515129</v>
      </c>
      <c r="B3" s="6">
        <v>45036</v>
      </c>
      <c r="C3" s="6">
        <v>45037</v>
      </c>
      <c r="D3" s="4">
        <v>1520</v>
      </c>
      <c r="E3" s="4" t="str">
        <f>VLOOKUP(A3,HOP!A:L,12,0)</f>
        <v>1520.00</v>
      </c>
      <c r="F3" s="4" t="str">
        <f>VLOOKUP(A3,HOP!A:C,3,0)</f>
        <v>3244684</v>
      </c>
      <c r="G3" s="4">
        <f>D3-E3</f>
        <v>0</v>
      </c>
      <c r="H3" s="4" t="str">
        <f>$H$1&amp;F3</f>
        <v>，3244684</v>
      </c>
      <c r="I3" s="4" t="str">
        <f>VLOOKUP(A3,HOP!A:U,21,0)</f>
        <v>直连</v>
      </c>
    </row>
    <row r="5" spans="4:4">
      <c r="D5" s="4">
        <f>SUM(D2:D4)</f>
        <v>2292</v>
      </c>
    </row>
    <row r="7" spans="4:4">
      <c r="D7" s="4" t="s">
        <v>44</v>
      </c>
    </row>
    <row r="12" spans="1:1">
      <c r="A12" s="4" t="s">
        <v>45</v>
      </c>
    </row>
    <row r="13" spans="1:1">
      <c r="A13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C22" sqref="C22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999223726515129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999223535543985</v>
      </c>
      <c r="B3" s="1" t="s">
        <v>84</v>
      </c>
      <c r="C3" s="1" t="s">
        <v>85</v>
      </c>
      <c r="D3" s="1" t="s">
        <v>86</v>
      </c>
      <c r="E3" s="1" t="s">
        <v>31</v>
      </c>
      <c r="F3" s="1" t="s">
        <v>87</v>
      </c>
      <c r="G3" s="1" t="s">
        <v>71</v>
      </c>
      <c r="H3" s="1" t="s">
        <v>72</v>
      </c>
      <c r="I3" s="1" t="s">
        <v>88</v>
      </c>
      <c r="J3" s="1" t="s">
        <v>74</v>
      </c>
      <c r="K3" s="1" t="s">
        <v>88</v>
      </c>
      <c r="L3" s="1" t="s">
        <v>88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89</v>
      </c>
      <c r="S3" s="1" t="s">
        <v>80</v>
      </c>
      <c r="T3" s="1" t="s">
        <v>81</v>
      </c>
      <c r="U3" s="1" t="s">
        <v>82</v>
      </c>
      <c r="V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2023-05-06T01:24:38Z</dcterms:created>
  <dcterms:modified xsi:type="dcterms:W3CDTF">2023-05-06T01:27:26Z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270FE31419A1419F891EA3DE06689673_12</vt:lpwstr>
  </property>
  <property fmtid="{D5CDD505-2E9C-101B-9397-08002B2CF9AE}" pid="3" name="KSOProductBuildVer">
    <vt:lpwstr>2052-11.1.0.14036</vt:lpwstr>
  </property>
</Properties>
</file>