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<sst xmlns="http://schemas.openxmlformats.org/spreadsheetml/2006/main" count="155" uniqueCount="107">
  <si>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</si>
  <si>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</si>
  <si>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</si>
  <si>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</si>
  <si>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</si>
  <si>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</si>
  <si>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</si>
  <si>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</si>
  <si>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</si>
  <si>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</si>
  <si>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</si>
  <si>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</si>
  <si>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</si>
  <si>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</si>
  <si>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</si>
  <si>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</si>
  <si>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</si>
  <si>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</si>
  <si>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</si>
  <si>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</si>
  <si>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</si>
  <si>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</si>
  <si>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</si>
  <si>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</si>
  <si>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</si>
  <si>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23814957873	</t>
  </si>
  <si>
    <t>Ctrip</t>
  </si>
  <si>
    <t>正常</t>
  </si>
  <si>
    <t>[曼谷]曼谷林布兰套房酒店(Rembrandt Hotel and Suites Bangkok)(44800781)</t>
  </si>
  <si>
    <t>豪华房&lt;2人入住&gt;&lt;不退款&gt;</t>
  </si>
  <si>
    <t>USD</t>
  </si>
  <si>
    <t>Mizrahi/Dana</t>
  </si>
  <si>
    <t>CA5326230506USD</t>
  </si>
  <si>
    <t>未提现</t>
  </si>
  <si>
    <t>携程开票</t>
  </si>
  <si>
    <t xml:space="preserve">3279500	</t>
  </si>
  <si>
    <t xml:space="preserve">123446506	</t>
  </si>
  <si>
    <t xml:space="preserve">999223871277313	</t>
  </si>
  <si>
    <t>[八打灵再也]皇家朱兰曲线酒店(Royale Chulan the Curve)(39037634)</t>
  </si>
  <si>
    <t>豪华一室双床房&lt;2人入住&gt;&lt;不退款&gt;&lt;早餐&gt;</t>
  </si>
  <si>
    <t>MOHAMADHUSNY/ZUHRA JUNAIDA</t>
  </si>
  <si>
    <t xml:space="preserve">3295280	</t>
  </si>
  <si>
    <t xml:space="preserve">402234	</t>
  </si>
  <si>
    <t xml:space="preserve">999223888872530	</t>
  </si>
  <si>
    <t>[曼谷]曼谷奇迹大酒店(Miracle Grand Convention Hotel)(37229130)</t>
  </si>
  <si>
    <t>豪华双人床房&lt;2人入住&gt;&lt;不退款&gt;</t>
  </si>
  <si>
    <t>Rodsattroo/Tapanawat</t>
  </si>
  <si>
    <t xml:space="preserve">3299332	</t>
  </si>
  <si>
    <t xml:space="preserve">570012	</t>
  </si>
  <si>
    <t>,</t>
  </si>
  <si>
    <t>USD 336</t>
  </si>
  <si>
    <t>A230506094309911</t>
  </si>
  <si>
    <t>USD / HKD 当前参考汇率: 7.84764</t>
  </si>
  <si>
    <t>总计：336 USD/
2636.81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</si>
  <si>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</si>
  <si>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</si>
  <si>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</si>
  <si>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</si>
  <si>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</si>
  <si>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</si>
  <si>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</si>
  <si>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</si>
  <si>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</si>
  <si>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</si>
  <si>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</si>
  <si>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</si>
  <si>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</si>
  <si>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</si>
  <si>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</si>
  <si>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</si>
  <si>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</si>
  <si>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</si>
  <si>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</si>
  <si>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2023-04-28</t>
  </si>
  <si>
    <t>3299332</t>
  </si>
  <si>
    <t>奇迹大酒店</t>
  </si>
  <si>
    <t>Rodsattroo Tapanawat</t>
  </si>
  <si>
    <t>2023-05-02</t>
  </si>
  <si>
    <t>2023-05-03</t>
  </si>
  <si>
    <t>退房日周结</t>
  </si>
  <si>
    <t>319.46</t>
  </si>
  <si>
    <t>46.00</t>
  </si>
  <si>
    <t>0</t>
  </si>
  <si>
    <t>0.00</t>
  </si>
  <si>
    <t>携程盛景国际直连</t>
  </si>
  <si>
    <t>01.010677</t>
  </si>
  <si>
    <t>2023-04-28 09:27:35</t>
  </si>
  <si>
    <t>否</t>
  </si>
  <si>
    <t>汇智国际旅游发展有限公司</t>
  </si>
  <si>
    <t>直采</t>
  </si>
  <si>
    <t>泰国</t>
  </si>
  <si>
    <t>2023-04-27</t>
  </si>
  <si>
    <t>3295280</t>
  </si>
  <si>
    <t>吉隆坡皇家星光曲线酒店</t>
  </si>
  <si>
    <t>MOHAMADHUSNY ZUHRA JUNAIDA</t>
  </si>
  <si>
    <t>513.69</t>
  </si>
  <si>
    <t>74.00</t>
  </si>
  <si>
    <t>2023-04-27 14:06:45</t>
  </si>
  <si>
    <t>马来西亚</t>
  </si>
  <si>
    <t>2023-04-23</t>
  </si>
  <si>
    <t>3279500</t>
  </si>
  <si>
    <t>曼谷瑞博朗得酒店</t>
  </si>
  <si>
    <t>Mizrahi Dana</t>
  </si>
  <si>
    <t>2023-04-29</t>
  </si>
  <si>
    <t>1492.39</t>
  </si>
  <si>
    <t>216.00</t>
  </si>
  <si>
    <t>2023-04-24 13:17:02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</si>
</sst>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14</xdr:col>
      <xdr:colOff>0</xdr:colOff>
      <xdr:row>40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0320"/>
          <a:ext cx="985266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45045</v>
      </c>
      <c r="G2" s="6">
        <v>45049</v>
      </c>
      <c r="H2" s="4">
        <v>1</v>
      </c>
      <c r="I2" s="4">
        <v>4</v>
      </c>
      <c r="J2" s="4">
        <v>4</v>
      </c>
      <c r="K2" s="4" t="s">
        <v>30</v>
      </c>
      <c r="L2" s="4">
        <v>216</v>
      </c>
      <c r="M2" s="4">
        <v>216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45052</v>
      </c>
      <c r="T2" s="4" t="s">
        <v>34</v>
      </c>
      <c r="U2" s="4">
        <v>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45048</v>
      </c>
      <c r="G3" s="6">
        <v>45049</v>
      </c>
      <c r="H3" s="4">
        <v>1</v>
      </c>
      <c r="I3" s="4">
        <v>1</v>
      </c>
      <c r="J3" s="4">
        <v>1</v>
      </c>
      <c r="K3" s="4" t="s">
        <v>30</v>
      </c>
      <c r="L3" s="4">
        <v>74</v>
      </c>
      <c r="M3" s="4">
        <v>74</v>
      </c>
      <c r="N3" s="4" t="s">
        <v>40</v>
      </c>
      <c r="O3" s="4" t="s">
        <v>32</v>
      </c>
      <c r="P3" s="4" t="s">
        <v>33</v>
      </c>
      <c r="Q3" s="4">
        <v>0</v>
      </c>
      <c r="R3" s="7">
        <v>45043</v>
      </c>
      <c r="S3" s="6">
        <v>45052</v>
      </c>
      <c r="T3" s="4" t="s">
        <v>34</v>
      </c>
      <c r="U3" s="4">
        <v>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45048</v>
      </c>
      <c r="G4" s="6">
        <v>45049</v>
      </c>
      <c r="H4" s="4">
        <v>1</v>
      </c>
      <c r="I4" s="4">
        <v>1</v>
      </c>
      <c r="J4" s="4">
        <v>1</v>
      </c>
      <c r="K4" s="4" t="s">
        <v>30</v>
      </c>
      <c r="L4" s="4">
        <v>46</v>
      </c>
      <c r="M4" s="4">
        <v>46</v>
      </c>
      <c r="N4" s="4" t="s">
        <v>46</v>
      </c>
      <c r="O4" s="4" t="s">
        <v>32</v>
      </c>
      <c r="P4" s="4" t="s">
        <v>33</v>
      </c>
      <c r="Q4" s="4">
        <v>0</v>
      </c>
      <c r="R4" s="7">
        <v>45044</v>
      </c>
      <c r="S4" s="6">
        <v>45052</v>
      </c>
      <c r="T4" s="4" t="s">
        <v>34</v>
      </c>
      <c r="U4" s="4">
        <v>46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9" sqref="E9"/>
    </sheetView>
  </sheetViews>
  <sheetFormatPr defaultColWidth="10" defaultRowHeight="14.4"/>
  <cols>
    <col min="1" max="1" width="12.8888888888889" style="4"/>
    <col min="2" max="2" width="10.7777777777778" style="4"/>
    <col min="3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23814957873</v>
      </c>
      <c r="B2" s="6">
        <v>45045</v>
      </c>
      <c r="C2" s="6">
        <v>45049</v>
      </c>
      <c r="D2" s="4">
        <v>216</v>
      </c>
      <c r="E2" s="4" t="str">
        <f>VLOOKUP(A2,HOP!A:L,12,0)</f>
        <v>216.00</v>
      </c>
      <c r="F2" s="4" t="str">
        <f>VLOOKUP(A2,HOP!A:C,3,0)</f>
        <v>3279500</v>
      </c>
      <c r="G2" s="4">
        <f>D2-E2</f>
        <v>0</v>
      </c>
      <c r="H2" s="4" t="str">
        <f>$H$1&amp;F2</f>
        <v>,3279500</v>
      </c>
      <c r="I2" s="4" t="str">
        <f>VLOOKUP(A2,HOP!A:U,21,0)</f>
        <v>直采</v>
      </c>
    </row>
    <row r="3" s="4" customFormat="1" spans="1:9">
      <c r="A3" s="5">
        <v>999223871277313</v>
      </c>
      <c r="B3" s="6">
        <v>45048</v>
      </c>
      <c r="C3" s="6">
        <v>45049</v>
      </c>
      <c r="D3" s="4">
        <v>74</v>
      </c>
      <c r="E3" s="4" t="str">
        <f>VLOOKUP(A3,HOP!A:L,12,0)</f>
        <v>74.00</v>
      </c>
      <c r="F3" s="4" t="str">
        <f>VLOOKUP(A3,HOP!A:C,3,0)</f>
        <v>3295280</v>
      </c>
      <c r="G3" s="4">
        <f>D3-E3</f>
        <v>0</v>
      </c>
      <c r="H3" s="4" t="str">
        <f>$H$1&amp;F3</f>
        <v>,3295280</v>
      </c>
      <c r="I3" s="4" t="str">
        <f>VLOOKUP(A3,HOP!A:U,21,0)</f>
        <v>直采</v>
      </c>
    </row>
    <row r="4" s="4" customFormat="1" spans="1:9">
      <c r="A4" s="5">
        <v>999223888872530</v>
      </c>
      <c r="B4" s="6">
        <v>45048</v>
      </c>
      <c r="C4" s="6">
        <v>45049</v>
      </c>
      <c r="D4" s="4">
        <v>46</v>
      </c>
      <c r="E4" s="4" t="str">
        <f>VLOOKUP(A4,HOP!A:L,12,0)</f>
        <v>46.00</v>
      </c>
      <c r="F4" s="4" t="str">
        <f>VLOOKUP(A4,HOP!A:C,3,0)</f>
        <v>3299332</v>
      </c>
      <c r="G4" s="4">
        <f>D4-E4</f>
        <v>0</v>
      </c>
      <c r="H4" s="4" t="str">
        <f>$H$1&amp;F4</f>
        <v>,3299332</v>
      </c>
      <c r="I4" s="4" t="str">
        <f>VLOOKUP(A4,HOP!A:U,21,0)</f>
        <v>直采</v>
      </c>
    </row>
    <row r="6" spans="4:4">
      <c r="D6" s="4">
        <f>SUM(D2:D5)</f>
        <v>336</v>
      </c>
    </row>
    <row r="7" spans="4:4">
      <c r="D7" s="4" t="s">
        <v>50</v>
      </c>
    </row>
    <row r="10" spans="1:4">
      <c r="A10" s="4" t="s">
        <v>51</v>
      </c>
      <c r="C10" s="4">
        <v>336</v>
      </c>
      <c r="D10" s="4">
        <v>2636.81</v>
      </c>
    </row>
    <row r="11" spans="1:4">
      <c r="A11" s="4" t="s">
        <v>52</v>
      </c>
      <c r="C11" s="4">
        <f>SUM(C10:C10)</f>
        <v>336</v>
      </c>
      <c r="D11" s="4">
        <f>SUM(D10:D10)</f>
        <v>2636.81</v>
      </c>
    </row>
    <row r="12" spans="1:1">
      <c r="A12" s="4" t="s">
        <v>53</v>
      </c>
    </row>
  </sheetData>
  <autoFilter ref="A1:X4">
    <extLst/>
  </autoFilter>
  <conditionalFormatting sqref="A1:A12 A1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0" sqref="D10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999223888872530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999223871277313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77</v>
      </c>
      <c r="G3" s="1" t="s">
        <v>78</v>
      </c>
      <c r="H3" s="1" t="s">
        <v>79</v>
      </c>
      <c r="I3" s="1" t="s">
        <v>95</v>
      </c>
      <c r="J3" s="1" t="s">
        <v>30</v>
      </c>
      <c r="K3" s="1" t="s">
        <v>96</v>
      </c>
      <c r="L3" s="1" t="s">
        <v>96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97</v>
      </c>
      <c r="S3" s="1" t="s">
        <v>87</v>
      </c>
      <c r="T3" s="1" t="s">
        <v>88</v>
      </c>
      <c r="U3" s="1" t="s">
        <v>89</v>
      </c>
      <c r="V3" s="1" t="s">
        <v>98</v>
      </c>
    </row>
    <row r="4" s="1" customFormat="1" spans="1:22">
      <c r="A4" s="3">
        <v>23814957873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103</v>
      </c>
      <c r="G4" s="1" t="s">
        <v>78</v>
      </c>
      <c r="H4" s="1" t="s">
        <v>79</v>
      </c>
      <c r="I4" s="1" t="s">
        <v>104</v>
      </c>
      <c r="J4" s="1" t="s">
        <v>30</v>
      </c>
      <c r="K4" s="1" t="s">
        <v>105</v>
      </c>
      <c r="L4" s="1" t="s">
        <v>105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106</v>
      </c>
      <c r="S4" s="1" t="s">
        <v>87</v>
      </c>
      <c r="T4" s="1" t="s">
        <v>88</v>
      </c>
      <c r="U4" s="1" t="s">
        <v>89</v>
      </c>
      <c r="V4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2023-05-06T01:37:01Z</dcterms:created>
  <dcterms:modified xsi:type="dcterms:W3CDTF">2023-05-06T01:46:57Z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A9264AD889934300B82605B163D9DA2B_12</vt:lpwstr>
  </property>
</Properties>
</file>