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<sst xmlns="http://schemas.openxmlformats.org/spreadsheetml/2006/main" count="471" uniqueCount="205">
  <si>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</si>
  <si>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</si>
  <si>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</si>
  <si>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</si>
  <si>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</si>
  <si>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</si>
  <si>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</si>
  <si>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</si>
  <si>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</si>
  <si>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</si>
  <si>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</si>
  <si>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</si>
  <si>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</si>
  <si>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</si>
  <si>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</si>
  <si>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</si>
  <si>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</si>
  <si>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</si>
  <si>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</si>
  <si>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</si>
  <si>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</si>
  <si>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</si>
  <si>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</si>
  <si>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</si>
  <si>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</si>
  <si>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999223331178159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</si>
  <si>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</si>
  <si>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</si>
  <si>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</si>
  <si>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</si>
  <si>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</si>
  <si>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PENG/DONGMIAO</t>
  </si>
  <si>
    <t>CA363230507CNY</t>
  </si>
  <si>
    <t>未提现</t>
  </si>
  <si>
    <t>携程开票</t>
  </si>
  <si>
    <t xml:space="preserve">3168844	</t>
  </si>
  <si>
    <t xml:space="preserve">	</t>
  </si>
  <si>
    <t xml:space="preserve">999223386908992	</t>
  </si>
  <si>
    <t>[香港]香港广易商务宾馆(家庭旅馆)(WIDE EVER HOSTEL)(2981749)</t>
  </si>
  <si>
    <t>四人房&lt;特惠专享&gt;&lt;四人入住&gt;&lt;无早&gt;</t>
  </si>
  <si>
    <t>chen/jiaqiang,wang/Haiqing,wang/yanggui</t>
  </si>
  <si>
    <t xml:space="preserve">3178243	</t>
  </si>
  <si>
    <t xml:space="preserve">999223596641261	</t>
  </si>
  <si>
    <t>三人房&lt;特惠专享&gt;&lt;三人入住&gt;&lt;无早&gt;</t>
  </si>
  <si>
    <t>LIN/MEIQI</t>
  </si>
  <si>
    <t xml:space="preserve">3216692	</t>
  </si>
  <si>
    <t xml:space="preserve">999223700942626	</t>
  </si>
  <si>
    <t>[广州]广州伊士丹顿酒店(69306111)</t>
  </si>
  <si>
    <t>标准大床房&lt;双人入住&gt;&lt;内宾&gt;&lt;预付&gt;&lt;双早&gt;</t>
  </si>
  <si>
    <t>梅瑞</t>
  </si>
  <si>
    <t xml:space="preserve">3241095	</t>
  </si>
  <si>
    <t xml:space="preserve">114515	</t>
  </si>
  <si>
    <t xml:space="preserve">999223712178929	</t>
  </si>
  <si>
    <t>[广州]广州阳光酒店(9848021)</t>
  </si>
  <si>
    <t>高级大床房&lt;双人入住&gt;&lt;内宾&gt;&lt;预付&gt;&lt;无早&gt;</t>
  </si>
  <si>
    <t>曾锡钦</t>
  </si>
  <si>
    <t xml:space="preserve">3242682	</t>
  </si>
  <si>
    <t xml:space="preserve">999223745084540	</t>
  </si>
  <si>
    <t>[梅州]梅州白天鹅迎宾馆(100697959)</t>
  </si>
  <si>
    <t>商务城景双床房&lt;特惠专享&gt;&lt;双人入住&gt;&lt;双早&gt;&lt;日历房套餐高价值&gt;&lt;新酒店礼盒&gt;</t>
  </si>
  <si>
    <t>董遵民</t>
  </si>
  <si>
    <t xml:space="preserve">999223750411071	</t>
  </si>
  <si>
    <t>商务城景大床房&lt;特惠促销&gt;&lt;双人入住&gt;&lt;双早&gt;&lt;日历房套餐高价值&gt;&lt;新酒店礼盒&gt;</t>
  </si>
  <si>
    <t>杨晶晶</t>
  </si>
  <si>
    <t xml:space="preserve">999223758904769	</t>
  </si>
  <si>
    <t>商务城景大床房&lt;超值特惠&gt;&lt;双人入住&gt;&lt;日历房套餐高价值&gt;&lt;单早&gt;&lt;新酒店礼盒&gt;</t>
  </si>
  <si>
    <t>白云,林佳敏</t>
  </si>
  <si>
    <t xml:space="preserve">999223372963160	</t>
  </si>
  <si>
    <t>WU/XIAOYANG,ZHANG/YANNA</t>
  </si>
  <si>
    <t>CA363230508CNY</t>
  </si>
  <si>
    <t xml:space="preserve">3175564	</t>
  </si>
  <si>
    <t xml:space="preserve">999223410772699	</t>
  </si>
  <si>
    <t>[香港]富荟土瓜湾酒店(iclub To Kwa Wan Hotel)(17099151)</t>
  </si>
  <si>
    <t>卓荟客房(至少提前3天预订)&lt;连住2-7晚&gt;&lt;双人入住&gt;&lt;内宾&gt;&lt;无早&gt;</t>
  </si>
  <si>
    <t>Zhou/Ping,Luo/Zhaojun</t>
  </si>
  <si>
    <t xml:space="preserve">3183019	</t>
  </si>
  <si>
    <t xml:space="preserve">999223424367068	</t>
  </si>
  <si>
    <t>ZHUANG/JIYING</t>
  </si>
  <si>
    <t xml:space="preserve">3186005	</t>
  </si>
  <si>
    <t xml:space="preserve">999223461838635	</t>
  </si>
  <si>
    <t>[香港]香港九龙海逸君绰酒店(Harbour Grand Kowloon)(17095949)</t>
  </si>
  <si>
    <t>园景客房(至少连住2晚及以上)&lt;双人入住&gt;&lt;内宾&gt;&lt;无早&gt;</t>
  </si>
  <si>
    <t>Lu/Yin</t>
  </si>
  <si>
    <t xml:space="preserve">3193224	</t>
  </si>
  <si>
    <t xml:space="preserve">999223638728759	</t>
  </si>
  <si>
    <t>高级客房(至少连住2晚及以上)&lt;特惠&gt;&lt;双人入住&gt;&lt;内宾&gt;&lt;无早&gt;</t>
  </si>
  <si>
    <t>SHI/WENTING</t>
  </si>
  <si>
    <t xml:space="preserve">3224710	</t>
  </si>
  <si>
    <t xml:space="preserve">999223771074527	</t>
  </si>
  <si>
    <t>[蕉岭]蕉岭培鸿乡墅(100954969)</t>
  </si>
  <si>
    <t>秋田双人房&lt;超值特惠&gt;&lt;双人入住&gt;&lt;双早&gt;</t>
  </si>
  <si>
    <t>陈慰文</t>
  </si>
  <si>
    <t xml:space="preserve">999223771124230	</t>
  </si>
  <si>
    <t>商务江景大床房&lt;超值特惠&gt;&lt;双人入住&gt;&lt;日历房套餐高价值&gt;&lt;单早&gt;&lt;新酒店礼盒&gt;</t>
  </si>
  <si>
    <t>陈彬彬</t>
  </si>
  <si>
    <t xml:space="preserve">999223773088965	</t>
  </si>
  <si>
    <t>[梅州]梅州麓湖山酒店(67856423)</t>
  </si>
  <si>
    <t>标准双床房&lt;双人入住&gt;&lt;升级特惠&gt;&lt;双早&gt;&lt;新高价值日历房套餐&gt;&lt;新酒店礼盒&gt;</t>
  </si>
  <si>
    <t>郑晓</t>
  </si>
  <si>
    <t>，</t>
  </si>
  <si>
    <t>999223745084540</t>
  </si>
  <si>
    <t>202304192212000076</t>
  </si>
  <si>
    <t>999223750411071</t>
  </si>
  <si>
    <t>202304200919280025</t>
  </si>
  <si>
    <t>999223758904769</t>
  </si>
  <si>
    <t>202304202018460076</t>
  </si>
  <si>
    <t>999223771074527</t>
  </si>
  <si>
    <t>202304211324560025</t>
  </si>
  <si>
    <t>999223771124230</t>
  </si>
  <si>
    <t>202304211327490069</t>
  </si>
  <si>
    <t>999223773088965</t>
  </si>
  <si>
    <t>202304211707080076</t>
  </si>
  <si>
    <t>A230508093622481</t>
  </si>
  <si>
    <t>A230508093724481</t>
  </si>
  <si>
    <t>房集：i230508093552 2464元</t>
  </si>
  <si>
    <t>CNY / HKD 当前参考汇率: 1.133476984</t>
  </si>
  <si>
    <t>总计：35985.89 CNY/
40789.18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</si>
  <si>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</si>
  <si>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</si>
  <si>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</si>
  <si>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</si>
  <si>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</si>
  <si>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</si>
  <si>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</si>
  <si>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</si>
  <si>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</si>
  <si>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</si>
  <si>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</si>
  <si>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</si>
  <si>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</si>
  <si>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</si>
  <si>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</si>
  <si>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</si>
  <si>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</si>
  <si>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</si>
  <si>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</si>
  <si>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</si>
  <si>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3242682</t>
  </si>
  <si>
    <t>广州阳光酒店</t>
  </si>
  <si>
    <t>2023-04-21</t>
  </si>
  <si>
    <t>2023-04-22</t>
  </si>
  <si>
    <t>退房日周结</t>
  </si>
  <si>
    <t>538.33</t>
  </si>
  <si>
    <t>RMB</t>
  </si>
  <si>
    <t>0</t>
  </si>
  <si>
    <t>0.00</t>
  </si>
  <si>
    <t>携程国内直连(DD)</t>
  </si>
  <si>
    <t>01.011249</t>
  </si>
  <si>
    <t>2023-04-18 00:17:36</t>
  </si>
  <si>
    <t>否</t>
  </si>
  <si>
    <t>汇智国际旅游发展有限公司</t>
  </si>
  <si>
    <t>直连</t>
  </si>
  <si>
    <t>中国</t>
  </si>
  <si>
    <t>2023-04-17</t>
  </si>
  <si>
    <t>3241095</t>
  </si>
  <si>
    <t>广州伊士丹顿酒店</t>
  </si>
  <si>
    <t>561.56</t>
  </si>
  <si>
    <t>2023-04-17 15:24:52</t>
  </si>
  <si>
    <t>2023-04-11</t>
  </si>
  <si>
    <t>3216692</t>
  </si>
  <si>
    <t>香港广易商务宾馆(家庭旅馆)</t>
  </si>
  <si>
    <t>LIN MEIQI</t>
  </si>
  <si>
    <t>2023-04-20</t>
  </si>
  <si>
    <t>1020.00</t>
  </si>
  <si>
    <t>2023-04-11 17:00:38</t>
  </si>
  <si>
    <t>直采</t>
  </si>
  <si>
    <t>2023-04-13</t>
  </si>
  <si>
    <t>3224710</t>
  </si>
  <si>
    <t>香港九龙海逸君绰酒店</t>
  </si>
  <si>
    <t>SHI WENTING</t>
  </si>
  <si>
    <t>2023-04-23</t>
  </si>
  <si>
    <t>2608.00</t>
  </si>
  <si>
    <t>2023-04-14 09:57:18</t>
  </si>
  <si>
    <t>2023-04-03</t>
  </si>
  <si>
    <t>3193224</t>
  </si>
  <si>
    <t>Lu Yin</t>
  </si>
  <si>
    <t>2794.00</t>
  </si>
  <si>
    <t>2023-04-03 22:57:33</t>
  </si>
  <si>
    <t>2023-03-31</t>
  </si>
  <si>
    <t>3186005</t>
  </si>
  <si>
    <t>香港港岛海逸君绰酒店</t>
  </si>
  <si>
    <t>ZHUANG JIYING</t>
  </si>
  <si>
    <t>4677.00</t>
  </si>
  <si>
    <t>2023-04-01 11:08:06</t>
  </si>
  <si>
    <t>2023-03-30</t>
  </si>
  <si>
    <t>3183019</t>
  </si>
  <si>
    <t>富荟土瓜湾酒店</t>
  </si>
  <si>
    <t>Zhou Ping,Luo Zhaojun</t>
  </si>
  <si>
    <t>8864.00</t>
  </si>
  <si>
    <t>2023-04-01 13:41:16</t>
  </si>
  <si>
    <t>2023-03-28</t>
  </si>
  <si>
    <t>3178243</t>
  </si>
  <si>
    <t>chen jiaqiang,wang Haiqing,wang yanggui</t>
  </si>
  <si>
    <t>1836.00</t>
  </si>
  <si>
    <t>2023-03-28 17:01:00</t>
  </si>
  <si>
    <t>2023-03-27</t>
  </si>
  <si>
    <t>3175564</t>
  </si>
  <si>
    <t>WU XIAOYANG,ZHANG YANNA</t>
  </si>
  <si>
    <t>4527.00</t>
  </si>
  <si>
    <t>2023-03-27 21:37:33</t>
  </si>
  <si>
    <t>2023-03-24</t>
  </si>
  <si>
    <t>3168844</t>
  </si>
  <si>
    <t>PENG DONGMIAO</t>
  </si>
  <si>
    <t>6096.00</t>
  </si>
  <si>
    <t>2023-03-25 18:41:53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</si>
</sst>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171450</xdr:colOff>
      <xdr:row>64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09728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45034</v>
      </c>
      <c r="G2" s="6">
        <v>45038</v>
      </c>
      <c r="H2" s="4">
        <v>1</v>
      </c>
      <c r="I2" s="4">
        <v>4</v>
      </c>
      <c r="J2" s="4">
        <v>4</v>
      </c>
      <c r="K2" s="4" t="s">
        <v>30</v>
      </c>
      <c r="L2" s="4">
        <v>6096</v>
      </c>
      <c r="M2" s="4">
        <v>6096</v>
      </c>
      <c r="N2" s="4" t="s">
        <v>31</v>
      </c>
      <c r="O2" s="4" t="s">
        <v>32</v>
      </c>
      <c r="P2" s="4" t="s">
        <v>33</v>
      </c>
      <c r="Q2" s="4">
        <v>0</v>
      </c>
      <c r="R2" s="8">
        <v>45009</v>
      </c>
      <c r="S2" s="6">
        <v>45053</v>
      </c>
      <c r="T2" s="4" t="s">
        <v>34</v>
      </c>
      <c r="U2" s="4">
        <v>6096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45037</v>
      </c>
      <c r="G3" s="6">
        <v>45038</v>
      </c>
      <c r="H3" s="4">
        <v>3</v>
      </c>
      <c r="I3" s="4">
        <v>1</v>
      </c>
      <c r="J3" s="4">
        <v>3</v>
      </c>
      <c r="K3" s="4" t="s">
        <v>30</v>
      </c>
      <c r="L3" s="4">
        <v>1836</v>
      </c>
      <c r="M3" s="4">
        <v>1836</v>
      </c>
      <c r="N3" s="4" t="s">
        <v>40</v>
      </c>
      <c r="O3" s="4" t="s">
        <v>32</v>
      </c>
      <c r="P3" s="4" t="s">
        <v>33</v>
      </c>
      <c r="Q3" s="4">
        <v>0</v>
      </c>
      <c r="R3" s="8">
        <v>45013</v>
      </c>
      <c r="S3" s="6">
        <v>45053</v>
      </c>
      <c r="T3" s="4" t="s">
        <v>34</v>
      </c>
      <c r="U3" s="4">
        <v>1836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45036</v>
      </c>
      <c r="G4" s="6">
        <v>45038</v>
      </c>
      <c r="H4" s="4">
        <v>1</v>
      </c>
      <c r="I4" s="4">
        <v>2</v>
      </c>
      <c r="J4" s="4">
        <v>2</v>
      </c>
      <c r="K4" s="4" t="s">
        <v>30</v>
      </c>
      <c r="L4" s="4">
        <v>1020</v>
      </c>
      <c r="M4" s="4">
        <v>1020</v>
      </c>
      <c r="N4" s="4" t="s">
        <v>44</v>
      </c>
      <c r="O4" s="4" t="s">
        <v>32</v>
      </c>
      <c r="P4" s="4" t="s">
        <v>33</v>
      </c>
      <c r="Q4" s="4">
        <v>0</v>
      </c>
      <c r="R4" s="8">
        <v>45027</v>
      </c>
      <c r="S4" s="6">
        <v>45053</v>
      </c>
      <c r="T4" s="4" t="s">
        <v>34</v>
      </c>
      <c r="U4" s="4">
        <v>1020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45037</v>
      </c>
      <c r="G5" s="6">
        <v>45038</v>
      </c>
      <c r="H5" s="4">
        <v>1</v>
      </c>
      <c r="I5" s="4">
        <v>1</v>
      </c>
      <c r="J5" s="4">
        <v>1</v>
      </c>
      <c r="K5" s="4" t="s">
        <v>30</v>
      </c>
      <c r="L5" s="4">
        <v>561.56</v>
      </c>
      <c r="M5" s="4">
        <v>561.56</v>
      </c>
      <c r="N5" s="4" t="s">
        <v>49</v>
      </c>
      <c r="O5" s="4" t="s">
        <v>32</v>
      </c>
      <c r="P5" s="4" t="s">
        <v>33</v>
      </c>
      <c r="Q5" s="4">
        <v>0</v>
      </c>
      <c r="R5" s="8">
        <v>45033</v>
      </c>
      <c r="S5" s="6">
        <v>45053</v>
      </c>
      <c r="T5" s="4" t="s">
        <v>34</v>
      </c>
      <c r="U5" s="4">
        <v>561.56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45037</v>
      </c>
      <c r="G6" s="6">
        <v>45038</v>
      </c>
      <c r="H6" s="4">
        <v>1</v>
      </c>
      <c r="I6" s="4">
        <v>1</v>
      </c>
      <c r="J6" s="4">
        <v>1</v>
      </c>
      <c r="K6" s="4" t="s">
        <v>30</v>
      </c>
      <c r="L6" s="4">
        <v>538.33</v>
      </c>
      <c r="M6" s="4">
        <v>538.33</v>
      </c>
      <c r="N6" s="4" t="s">
        <v>55</v>
      </c>
      <c r="O6" s="4" t="s">
        <v>32</v>
      </c>
      <c r="P6" s="4" t="s">
        <v>33</v>
      </c>
      <c r="Q6" s="4">
        <v>0</v>
      </c>
      <c r="R6" s="8">
        <v>45034</v>
      </c>
      <c r="S6" s="6">
        <v>45053</v>
      </c>
      <c r="T6" s="4" t="s">
        <v>34</v>
      </c>
      <c r="U6" s="4">
        <v>538.33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45037</v>
      </c>
      <c r="G7" s="6">
        <v>45038</v>
      </c>
      <c r="H7" s="4">
        <v>1</v>
      </c>
      <c r="I7" s="4">
        <v>1</v>
      </c>
      <c r="J7" s="4">
        <v>1</v>
      </c>
      <c r="K7" s="4" t="s">
        <v>30</v>
      </c>
      <c r="L7" s="4">
        <v>322</v>
      </c>
      <c r="M7" s="4">
        <v>322</v>
      </c>
      <c r="N7" s="4" t="s">
        <v>60</v>
      </c>
      <c r="O7" s="4" t="s">
        <v>32</v>
      </c>
      <c r="P7" s="4" t="s">
        <v>33</v>
      </c>
      <c r="Q7" s="4">
        <v>0</v>
      </c>
      <c r="R7" s="8">
        <v>45035</v>
      </c>
      <c r="S7" s="6">
        <v>45053</v>
      </c>
      <c r="T7" s="4" t="s">
        <v>34</v>
      </c>
      <c r="U7" s="4">
        <v>322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58</v>
      </c>
      <c r="E8" s="4" t="s">
        <v>62</v>
      </c>
      <c r="F8" s="6">
        <v>45037</v>
      </c>
      <c r="G8" s="6">
        <v>45038</v>
      </c>
      <c r="H8" s="4">
        <v>1</v>
      </c>
      <c r="I8" s="4">
        <v>1</v>
      </c>
      <c r="J8" s="4">
        <v>1</v>
      </c>
      <c r="K8" s="4" t="s">
        <v>30</v>
      </c>
      <c r="L8" s="4">
        <v>315</v>
      </c>
      <c r="M8" s="4">
        <v>315</v>
      </c>
      <c r="N8" s="4" t="s">
        <v>63</v>
      </c>
      <c r="O8" s="4" t="s">
        <v>32</v>
      </c>
      <c r="P8" s="4" t="s">
        <v>33</v>
      </c>
      <c r="Q8" s="4">
        <v>0</v>
      </c>
      <c r="R8" s="8">
        <v>45036</v>
      </c>
      <c r="S8" s="6">
        <v>45053</v>
      </c>
      <c r="T8" s="4" t="s">
        <v>34</v>
      </c>
      <c r="U8" s="4">
        <v>315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58</v>
      </c>
      <c r="E9" s="4" t="s">
        <v>65</v>
      </c>
      <c r="F9" s="6">
        <v>45037</v>
      </c>
      <c r="G9" s="6">
        <v>45038</v>
      </c>
      <c r="H9" s="4">
        <v>2</v>
      </c>
      <c r="I9" s="4">
        <v>1</v>
      </c>
      <c r="J9" s="4">
        <v>2</v>
      </c>
      <c r="K9" s="4" t="s">
        <v>30</v>
      </c>
      <c r="L9" s="4">
        <v>602</v>
      </c>
      <c r="M9" s="4">
        <v>602</v>
      </c>
      <c r="N9" s="4" t="s">
        <v>66</v>
      </c>
      <c r="O9" s="4" t="s">
        <v>32</v>
      </c>
      <c r="P9" s="4" t="s">
        <v>33</v>
      </c>
      <c r="Q9" s="4">
        <v>0</v>
      </c>
      <c r="R9" s="8">
        <v>45036</v>
      </c>
      <c r="S9" s="6">
        <v>45053</v>
      </c>
      <c r="T9" s="4" t="s">
        <v>34</v>
      </c>
      <c r="U9" s="4">
        <v>602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45036</v>
      </c>
      <c r="G10" s="6">
        <v>45039</v>
      </c>
      <c r="H10" s="4">
        <v>1</v>
      </c>
      <c r="I10" s="4">
        <v>3</v>
      </c>
      <c r="J10" s="4">
        <v>3</v>
      </c>
      <c r="K10" s="4" t="s">
        <v>30</v>
      </c>
      <c r="L10" s="4">
        <v>4527</v>
      </c>
      <c r="M10" s="4">
        <v>4527</v>
      </c>
      <c r="N10" s="4" t="s">
        <v>68</v>
      </c>
      <c r="O10" s="4" t="s">
        <v>69</v>
      </c>
      <c r="P10" s="4" t="s">
        <v>33</v>
      </c>
      <c r="Q10" s="4">
        <v>0</v>
      </c>
      <c r="R10" s="8">
        <v>45012</v>
      </c>
      <c r="S10" s="6">
        <v>45054</v>
      </c>
      <c r="T10" s="4" t="s">
        <v>34</v>
      </c>
      <c r="U10" s="4">
        <v>4527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45033</v>
      </c>
      <c r="G11" s="6">
        <v>45039</v>
      </c>
      <c r="H11" s="4">
        <v>2</v>
      </c>
      <c r="I11" s="4">
        <v>6</v>
      </c>
      <c r="J11" s="4">
        <v>12</v>
      </c>
      <c r="K11" s="4" t="s">
        <v>30</v>
      </c>
      <c r="L11" s="4">
        <v>8864</v>
      </c>
      <c r="M11" s="4">
        <v>8864</v>
      </c>
      <c r="N11" s="4" t="s">
        <v>74</v>
      </c>
      <c r="O11" s="4" t="s">
        <v>69</v>
      </c>
      <c r="P11" s="4" t="s">
        <v>33</v>
      </c>
      <c r="Q11" s="4">
        <v>0</v>
      </c>
      <c r="R11" s="8">
        <v>45015</v>
      </c>
      <c r="S11" s="6">
        <v>45054</v>
      </c>
      <c r="T11" s="4" t="s">
        <v>34</v>
      </c>
      <c r="U11" s="4">
        <v>8864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45036</v>
      </c>
      <c r="G12" s="6">
        <v>45039</v>
      </c>
      <c r="H12" s="4">
        <v>1</v>
      </c>
      <c r="I12" s="4">
        <v>3</v>
      </c>
      <c r="J12" s="4">
        <v>3</v>
      </c>
      <c r="K12" s="4" t="s">
        <v>30</v>
      </c>
      <c r="L12" s="4">
        <v>4677</v>
      </c>
      <c r="M12" s="4">
        <v>4677</v>
      </c>
      <c r="N12" s="4" t="s">
        <v>77</v>
      </c>
      <c r="O12" s="4" t="s">
        <v>69</v>
      </c>
      <c r="P12" s="4" t="s">
        <v>33</v>
      </c>
      <c r="Q12" s="4">
        <v>0</v>
      </c>
      <c r="R12" s="8">
        <v>45016</v>
      </c>
      <c r="S12" s="6">
        <v>45054</v>
      </c>
      <c r="T12" s="4" t="s">
        <v>34</v>
      </c>
      <c r="U12" s="4">
        <v>4677</v>
      </c>
      <c r="V12" s="4">
        <v>0</v>
      </c>
      <c r="W12" s="4">
        <v>0</v>
      </c>
      <c r="X12" s="4" t="s">
        <v>78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45037</v>
      </c>
      <c r="G13" s="6">
        <v>45039</v>
      </c>
      <c r="H13" s="4">
        <v>1</v>
      </c>
      <c r="I13" s="4">
        <v>2</v>
      </c>
      <c r="J13" s="4">
        <v>2</v>
      </c>
      <c r="K13" s="4" t="s">
        <v>30</v>
      </c>
      <c r="L13" s="4">
        <v>2794</v>
      </c>
      <c r="M13" s="4">
        <v>2794</v>
      </c>
      <c r="N13" s="4" t="s">
        <v>82</v>
      </c>
      <c r="O13" s="4" t="s">
        <v>69</v>
      </c>
      <c r="P13" s="4" t="s">
        <v>33</v>
      </c>
      <c r="Q13" s="4">
        <v>0</v>
      </c>
      <c r="R13" s="8">
        <v>45019</v>
      </c>
      <c r="S13" s="6">
        <v>45054</v>
      </c>
      <c r="T13" s="4" t="s">
        <v>34</v>
      </c>
      <c r="U13" s="4">
        <v>2794</v>
      </c>
      <c r="V13" s="4">
        <v>0</v>
      </c>
      <c r="W13" s="4">
        <v>0</v>
      </c>
      <c r="X13" s="4" t="s">
        <v>83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80</v>
      </c>
      <c r="E14" s="4" t="s">
        <v>85</v>
      </c>
      <c r="F14" s="6">
        <v>45037</v>
      </c>
      <c r="G14" s="6">
        <v>45039</v>
      </c>
      <c r="H14" s="4">
        <v>1</v>
      </c>
      <c r="I14" s="4">
        <v>2</v>
      </c>
      <c r="J14" s="4">
        <v>2</v>
      </c>
      <c r="K14" s="4" t="s">
        <v>30</v>
      </c>
      <c r="L14" s="4">
        <v>2608</v>
      </c>
      <c r="M14" s="4">
        <v>2608</v>
      </c>
      <c r="N14" s="4" t="s">
        <v>86</v>
      </c>
      <c r="O14" s="4" t="s">
        <v>69</v>
      </c>
      <c r="P14" s="4" t="s">
        <v>33</v>
      </c>
      <c r="Q14" s="4">
        <v>0</v>
      </c>
      <c r="R14" s="8">
        <v>45029</v>
      </c>
      <c r="S14" s="6">
        <v>45054</v>
      </c>
      <c r="T14" s="4" t="s">
        <v>34</v>
      </c>
      <c r="U14" s="4">
        <v>2608</v>
      </c>
      <c r="V14" s="4">
        <v>0</v>
      </c>
      <c r="W14" s="4">
        <v>0</v>
      </c>
      <c r="X14" s="4" t="s">
        <v>87</v>
      </c>
      <c r="Y14" s="4" t="s">
        <v>36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45038</v>
      </c>
      <c r="G15" s="6">
        <v>45039</v>
      </c>
      <c r="H15" s="4">
        <v>1</v>
      </c>
      <c r="I15" s="4">
        <v>1</v>
      </c>
      <c r="J15" s="4">
        <v>1</v>
      </c>
      <c r="K15" s="4" t="s">
        <v>30</v>
      </c>
      <c r="L15" s="4">
        <v>252</v>
      </c>
      <c r="M15" s="4">
        <v>252</v>
      </c>
      <c r="N15" s="4" t="s">
        <v>91</v>
      </c>
      <c r="O15" s="4" t="s">
        <v>69</v>
      </c>
      <c r="P15" s="4" t="s">
        <v>33</v>
      </c>
      <c r="Q15" s="4">
        <v>0</v>
      </c>
      <c r="R15" s="8">
        <v>45037</v>
      </c>
      <c r="S15" s="6">
        <v>45054</v>
      </c>
      <c r="T15" s="4" t="s">
        <v>34</v>
      </c>
      <c r="U15" s="4">
        <v>252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58</v>
      </c>
      <c r="E16" s="4" t="s">
        <v>93</v>
      </c>
      <c r="F16" s="6">
        <v>45037</v>
      </c>
      <c r="G16" s="6">
        <v>45039</v>
      </c>
      <c r="H16" s="4">
        <v>1</v>
      </c>
      <c r="I16" s="4">
        <v>2</v>
      </c>
      <c r="J16" s="4">
        <v>2</v>
      </c>
      <c r="K16" s="4" t="s">
        <v>30</v>
      </c>
      <c r="L16" s="4">
        <v>672</v>
      </c>
      <c r="M16" s="4">
        <v>672</v>
      </c>
      <c r="N16" s="4" t="s">
        <v>94</v>
      </c>
      <c r="O16" s="4" t="s">
        <v>69</v>
      </c>
      <c r="P16" s="4" t="s">
        <v>33</v>
      </c>
      <c r="Q16" s="4">
        <v>0</v>
      </c>
      <c r="R16" s="8">
        <v>45037</v>
      </c>
      <c r="S16" s="6">
        <v>45054</v>
      </c>
      <c r="T16" s="4" t="s">
        <v>34</v>
      </c>
      <c r="U16" s="4">
        <v>672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45038</v>
      </c>
      <c r="G17" s="6">
        <v>45039</v>
      </c>
      <c r="H17" s="4">
        <v>1</v>
      </c>
      <c r="I17" s="4">
        <v>1</v>
      </c>
      <c r="J17" s="4">
        <v>1</v>
      </c>
      <c r="K17" s="4" t="s">
        <v>30</v>
      </c>
      <c r="L17" s="4">
        <v>301</v>
      </c>
      <c r="M17" s="4">
        <v>301</v>
      </c>
      <c r="N17" s="4" t="s">
        <v>98</v>
      </c>
      <c r="O17" s="4" t="s">
        <v>69</v>
      </c>
      <c r="P17" s="4" t="s">
        <v>33</v>
      </c>
      <c r="Q17" s="4">
        <v>0</v>
      </c>
      <c r="R17" s="8">
        <v>45037</v>
      </c>
      <c r="S17" s="6">
        <v>45054</v>
      </c>
      <c r="T17" s="4" t="s">
        <v>34</v>
      </c>
      <c r="U17" s="4">
        <v>301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25" sqref="A25:D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999223331178159</v>
      </c>
      <c r="B2" s="6">
        <v>45034</v>
      </c>
      <c r="C2" s="6">
        <v>45038</v>
      </c>
      <c r="D2" s="4">
        <v>6096</v>
      </c>
      <c r="E2" s="4" t="str">
        <f>VLOOKUP(A2,HOP!A:L,12,0)</f>
        <v>6096.00</v>
      </c>
      <c r="F2" s="4" t="str">
        <f>VLOOKUP(A2,HOP!A:C,3,0)</f>
        <v>3168844</v>
      </c>
      <c r="G2" s="4">
        <f>D2-E2</f>
        <v>0</v>
      </c>
      <c r="H2" s="4" t="str">
        <f>$H$1&amp;F2</f>
        <v>，3168844</v>
      </c>
      <c r="I2" s="4" t="str">
        <f>VLOOKUP(A2,HOP!A:U,21,0)</f>
        <v>直采</v>
      </c>
    </row>
    <row r="3" s="4" customFormat="1" spans="1:9">
      <c r="A3" s="5">
        <v>999223386908992</v>
      </c>
      <c r="B3" s="6">
        <v>45037</v>
      </c>
      <c r="C3" s="6">
        <v>45038</v>
      </c>
      <c r="D3" s="4">
        <v>1836</v>
      </c>
      <c r="E3" s="4" t="str">
        <f>VLOOKUP(A3,HOP!A:L,12,0)</f>
        <v>1836.00</v>
      </c>
      <c r="F3" s="4" t="str">
        <f>VLOOKUP(A3,HOP!A:C,3,0)</f>
        <v>3178243</v>
      </c>
      <c r="G3" s="4">
        <f t="shared" ref="G3:G17" si="0">D3-E3</f>
        <v>0</v>
      </c>
      <c r="H3" s="4" t="str">
        <f t="shared" ref="H3:H17" si="1">$H$1&amp;F3</f>
        <v>，3178243</v>
      </c>
      <c r="I3" s="4" t="str">
        <f>VLOOKUP(A3,HOP!A:U,21,0)</f>
        <v>直采</v>
      </c>
    </row>
    <row r="4" s="4" customFormat="1" spans="1:9">
      <c r="A4" s="5">
        <v>999223596641261</v>
      </c>
      <c r="B4" s="6">
        <v>45036</v>
      </c>
      <c r="C4" s="6">
        <v>45038</v>
      </c>
      <c r="D4" s="4">
        <v>1020</v>
      </c>
      <c r="E4" s="4" t="str">
        <f>VLOOKUP(A4,HOP!A:L,12,0)</f>
        <v>1020.00</v>
      </c>
      <c r="F4" s="4" t="str">
        <f>VLOOKUP(A4,HOP!A:C,3,0)</f>
        <v>3216692</v>
      </c>
      <c r="G4" s="4">
        <f t="shared" si="0"/>
        <v>0</v>
      </c>
      <c r="H4" s="4" t="str">
        <f t="shared" si="1"/>
        <v>，3216692</v>
      </c>
      <c r="I4" s="4" t="str">
        <f>VLOOKUP(A4,HOP!A:U,21,0)</f>
        <v>直采</v>
      </c>
    </row>
    <row r="5" s="4" customFormat="1" spans="1:9">
      <c r="A5" s="5">
        <v>999223700942626</v>
      </c>
      <c r="B5" s="6">
        <v>45037</v>
      </c>
      <c r="C5" s="6">
        <v>45038</v>
      </c>
      <c r="D5" s="4">
        <v>561.56</v>
      </c>
      <c r="E5" s="4" t="str">
        <f>VLOOKUP(A5,HOP!A:L,12,0)</f>
        <v>561.56</v>
      </c>
      <c r="F5" s="4" t="str">
        <f>VLOOKUP(A5,HOP!A:C,3,0)</f>
        <v>3241095</v>
      </c>
      <c r="G5" s="4">
        <f t="shared" si="0"/>
        <v>0</v>
      </c>
      <c r="H5" s="4" t="str">
        <f t="shared" si="1"/>
        <v>，3241095</v>
      </c>
      <c r="I5" s="4" t="str">
        <f>VLOOKUP(A5,HOP!A:U,21,0)</f>
        <v>直连</v>
      </c>
    </row>
    <row r="6" s="4" customFormat="1" spans="1:9">
      <c r="A6" s="5">
        <v>999223712178929</v>
      </c>
      <c r="B6" s="6">
        <v>45037</v>
      </c>
      <c r="C6" s="6">
        <v>45038</v>
      </c>
      <c r="D6" s="4">
        <v>538.33</v>
      </c>
      <c r="E6" s="4" t="str">
        <f>VLOOKUP(A6,HOP!A:L,12,0)</f>
        <v>538.33</v>
      </c>
      <c r="F6" s="4" t="str">
        <f>VLOOKUP(A6,HOP!A:C,3,0)</f>
        <v>3242682</v>
      </c>
      <c r="G6" s="4">
        <f t="shared" si="0"/>
        <v>0</v>
      </c>
      <c r="H6" s="4" t="str">
        <f t="shared" si="1"/>
        <v>，3242682</v>
      </c>
      <c r="I6" s="4" t="str">
        <f>VLOOKUP(A6,HOP!A:U,21,0)</f>
        <v>直连</v>
      </c>
    </row>
    <row r="7" s="4" customFormat="1" spans="1:10">
      <c r="A7" s="9" t="s">
        <v>100</v>
      </c>
      <c r="B7" s="6">
        <v>45037</v>
      </c>
      <c r="C7" s="6">
        <v>45038</v>
      </c>
      <c r="D7" s="4">
        <v>322</v>
      </c>
      <c r="E7" s="4">
        <v>322</v>
      </c>
      <c r="F7" s="10" t="s">
        <v>101</v>
      </c>
      <c r="G7" s="4">
        <f t="shared" si="0"/>
        <v>0</v>
      </c>
      <c r="H7" s="4" t="str">
        <f t="shared" si="1"/>
        <v>，202304192212000076</v>
      </c>
      <c r="I7" s="4" t="e">
        <f>VLOOKUP(A7,HOP!A:U,21,0)</f>
        <v>#N/A</v>
      </c>
      <c r="J7" s="4">
        <v>4.19</v>
      </c>
    </row>
    <row r="8" s="4" customFormat="1" spans="1:10">
      <c r="A8" s="9" t="s">
        <v>102</v>
      </c>
      <c r="B8" s="6">
        <v>45037</v>
      </c>
      <c r="C8" s="6">
        <v>45038</v>
      </c>
      <c r="D8" s="4">
        <v>315</v>
      </c>
      <c r="E8" s="4">
        <v>315</v>
      </c>
      <c r="F8" s="10" t="s">
        <v>103</v>
      </c>
      <c r="G8" s="4">
        <f t="shared" si="0"/>
        <v>0</v>
      </c>
      <c r="H8" s="4" t="str">
        <f t="shared" si="1"/>
        <v>，202304200919280025</v>
      </c>
      <c r="I8" s="4" t="e">
        <f>VLOOKUP(A8,HOP!A:U,21,0)</f>
        <v>#N/A</v>
      </c>
      <c r="J8" s="7">
        <v>4.2</v>
      </c>
    </row>
    <row r="9" s="4" customFormat="1" spans="1:10">
      <c r="A9" s="9" t="s">
        <v>104</v>
      </c>
      <c r="B9" s="6">
        <v>45037</v>
      </c>
      <c r="C9" s="6">
        <v>45038</v>
      </c>
      <c r="D9" s="4">
        <v>602</v>
      </c>
      <c r="E9" s="4">
        <v>602</v>
      </c>
      <c r="F9" s="10" t="s">
        <v>105</v>
      </c>
      <c r="G9" s="4">
        <f t="shared" si="0"/>
        <v>0</v>
      </c>
      <c r="H9" s="4" t="str">
        <f t="shared" si="1"/>
        <v>，202304202018460076</v>
      </c>
      <c r="I9" s="4" t="e">
        <f>VLOOKUP(A9,HOP!A:U,21,0)</f>
        <v>#N/A</v>
      </c>
      <c r="J9" s="7">
        <v>4.2</v>
      </c>
    </row>
    <row r="10" s="4" customFormat="1" spans="1:9">
      <c r="A10" s="5">
        <v>999223372963160</v>
      </c>
      <c r="B10" s="6">
        <v>45036</v>
      </c>
      <c r="C10" s="6">
        <v>45039</v>
      </c>
      <c r="D10" s="4">
        <v>4527</v>
      </c>
      <c r="E10" s="4" t="str">
        <f>VLOOKUP(A10,HOP!A:L,12,0)</f>
        <v>4527.00</v>
      </c>
      <c r="F10" s="4" t="str">
        <f>VLOOKUP(A10,HOP!A:C,3,0)</f>
        <v>3175564</v>
      </c>
      <c r="G10" s="4">
        <f t="shared" si="0"/>
        <v>0</v>
      </c>
      <c r="H10" s="4" t="str">
        <f t="shared" si="1"/>
        <v>，3175564</v>
      </c>
      <c r="I10" s="4" t="str">
        <f>VLOOKUP(A10,HOP!A:U,21,0)</f>
        <v>直采</v>
      </c>
    </row>
    <row r="11" s="4" customFormat="1" spans="1:9">
      <c r="A11" s="5">
        <v>999223410772699</v>
      </c>
      <c r="B11" s="6">
        <v>45033</v>
      </c>
      <c r="C11" s="6">
        <v>45039</v>
      </c>
      <c r="D11" s="4">
        <v>8864</v>
      </c>
      <c r="E11" s="4" t="str">
        <f>VLOOKUP(A11,HOP!A:L,12,0)</f>
        <v>8864.00</v>
      </c>
      <c r="F11" s="4" t="str">
        <f>VLOOKUP(A11,HOP!A:C,3,0)</f>
        <v>3183019</v>
      </c>
      <c r="G11" s="4">
        <f t="shared" si="0"/>
        <v>0</v>
      </c>
      <c r="H11" s="4" t="str">
        <f t="shared" si="1"/>
        <v>，3183019</v>
      </c>
      <c r="I11" s="4" t="str">
        <f>VLOOKUP(A11,HOP!A:U,21,0)</f>
        <v>直采</v>
      </c>
    </row>
    <row r="12" s="4" customFormat="1" spans="1:9">
      <c r="A12" s="5">
        <v>999223424367068</v>
      </c>
      <c r="B12" s="6">
        <v>45036</v>
      </c>
      <c r="C12" s="6">
        <v>45039</v>
      </c>
      <c r="D12" s="4">
        <v>4677</v>
      </c>
      <c r="E12" s="4" t="str">
        <f>VLOOKUP(A12,HOP!A:L,12,0)</f>
        <v>4677.00</v>
      </c>
      <c r="F12" s="4" t="str">
        <f>VLOOKUP(A12,HOP!A:C,3,0)</f>
        <v>3186005</v>
      </c>
      <c r="G12" s="4">
        <f t="shared" si="0"/>
        <v>0</v>
      </c>
      <c r="H12" s="4" t="str">
        <f t="shared" si="1"/>
        <v>，3186005</v>
      </c>
      <c r="I12" s="4" t="str">
        <f>VLOOKUP(A12,HOP!A:U,21,0)</f>
        <v>直采</v>
      </c>
    </row>
    <row r="13" s="4" customFormat="1" spans="1:9">
      <c r="A13" s="5">
        <v>999223461838635</v>
      </c>
      <c r="B13" s="6">
        <v>45037</v>
      </c>
      <c r="C13" s="6">
        <v>45039</v>
      </c>
      <c r="D13" s="4">
        <v>2794</v>
      </c>
      <c r="E13" s="4" t="str">
        <f>VLOOKUP(A13,HOP!A:L,12,0)</f>
        <v>2794.00</v>
      </c>
      <c r="F13" s="4" t="str">
        <f>VLOOKUP(A13,HOP!A:C,3,0)</f>
        <v>3193224</v>
      </c>
      <c r="G13" s="4">
        <f t="shared" si="0"/>
        <v>0</v>
      </c>
      <c r="H13" s="4" t="str">
        <f t="shared" si="1"/>
        <v>，3193224</v>
      </c>
      <c r="I13" s="4" t="str">
        <f>VLOOKUP(A13,HOP!A:U,21,0)</f>
        <v>直采</v>
      </c>
    </row>
    <row r="14" s="4" customFormat="1" spans="1:9">
      <c r="A14" s="5">
        <v>999223638728759</v>
      </c>
      <c r="B14" s="6">
        <v>45037</v>
      </c>
      <c r="C14" s="6">
        <v>45039</v>
      </c>
      <c r="D14" s="4">
        <v>2608</v>
      </c>
      <c r="E14" s="4" t="str">
        <f>VLOOKUP(A14,HOP!A:L,12,0)</f>
        <v>2608.00</v>
      </c>
      <c r="F14" s="4" t="str">
        <f>VLOOKUP(A14,HOP!A:C,3,0)</f>
        <v>3224710</v>
      </c>
      <c r="G14" s="4">
        <f t="shared" si="0"/>
        <v>0</v>
      </c>
      <c r="H14" s="4" t="str">
        <f t="shared" si="1"/>
        <v>，3224710</v>
      </c>
      <c r="I14" s="4" t="str">
        <f>VLOOKUP(A14,HOP!A:U,21,0)</f>
        <v>直采</v>
      </c>
    </row>
    <row r="15" s="4" customFormat="1" spans="1:10">
      <c r="A15" s="9" t="s">
        <v>106</v>
      </c>
      <c r="B15" s="6">
        <v>45038</v>
      </c>
      <c r="C15" s="6">
        <v>45039</v>
      </c>
      <c r="D15" s="4">
        <v>252</v>
      </c>
      <c r="E15" s="4">
        <v>252</v>
      </c>
      <c r="F15" s="10" t="s">
        <v>107</v>
      </c>
      <c r="G15" s="4">
        <f t="shared" si="0"/>
        <v>0</v>
      </c>
      <c r="H15" s="4" t="str">
        <f t="shared" si="1"/>
        <v>，202304211324560025</v>
      </c>
      <c r="I15" s="4" t="e">
        <f>VLOOKUP(A15,HOP!A:U,21,0)</f>
        <v>#N/A</v>
      </c>
      <c r="J15" s="4">
        <v>4.21</v>
      </c>
    </row>
    <row r="16" s="4" customFormat="1" spans="1:10">
      <c r="A16" s="9" t="s">
        <v>108</v>
      </c>
      <c r="B16" s="6">
        <v>45037</v>
      </c>
      <c r="C16" s="6">
        <v>45039</v>
      </c>
      <c r="D16" s="4">
        <v>672</v>
      </c>
      <c r="E16" s="4">
        <v>672</v>
      </c>
      <c r="F16" s="10" t="s">
        <v>109</v>
      </c>
      <c r="G16" s="4">
        <f t="shared" si="0"/>
        <v>0</v>
      </c>
      <c r="H16" s="4" t="str">
        <f t="shared" si="1"/>
        <v>，202304211327490069</v>
      </c>
      <c r="I16" s="4" t="e">
        <f>VLOOKUP(A16,HOP!A:U,21,0)</f>
        <v>#N/A</v>
      </c>
      <c r="J16" s="4">
        <v>4.21</v>
      </c>
    </row>
    <row r="17" s="4" customFormat="1" spans="1:10">
      <c r="A17" s="9" t="s">
        <v>110</v>
      </c>
      <c r="B17" s="6">
        <v>45038</v>
      </c>
      <c r="C17" s="6">
        <v>45039</v>
      </c>
      <c r="D17" s="4">
        <v>301</v>
      </c>
      <c r="E17" s="4">
        <v>301</v>
      </c>
      <c r="F17" s="10" t="s">
        <v>111</v>
      </c>
      <c r="G17" s="4">
        <f t="shared" si="0"/>
        <v>0</v>
      </c>
      <c r="H17" s="4" t="str">
        <f t="shared" si="1"/>
        <v>，202304211707080076</v>
      </c>
      <c r="I17" s="4" t="e">
        <f>VLOOKUP(A17,HOP!A:U,21,0)</f>
        <v>#N/A</v>
      </c>
      <c r="J17" s="4">
        <v>4.21</v>
      </c>
    </row>
    <row r="19" spans="4:4">
      <c r="D19" s="4">
        <f>SUM(D2:D18)</f>
        <v>35985.89</v>
      </c>
    </row>
    <row r="25" spans="1:4">
      <c r="A25" s="4" t="s">
        <v>112</v>
      </c>
      <c r="C25" s="4">
        <v>32422</v>
      </c>
      <c r="D25" s="4">
        <v>36749.59</v>
      </c>
    </row>
    <row r="26" spans="1:4">
      <c r="A26" s="4" t="s">
        <v>113</v>
      </c>
      <c r="C26" s="4">
        <v>1099.89</v>
      </c>
      <c r="D26" s="4">
        <v>1246.7</v>
      </c>
    </row>
    <row r="27" spans="1:4">
      <c r="A27" s="4" t="s">
        <v>114</v>
      </c>
      <c r="C27" s="4">
        <v>2464</v>
      </c>
      <c r="D27" s="4">
        <v>2792.89</v>
      </c>
    </row>
    <row r="28" spans="1:4">
      <c r="A28" s="4" t="s">
        <v>115</v>
      </c>
      <c r="C28" s="4">
        <f>SUBTOTAL(9,C25:C27)</f>
        <v>35985.89</v>
      </c>
      <c r="D28" s="4">
        <f>SUBTOTAL(9,D25:D27)</f>
        <v>40789.18</v>
      </c>
    </row>
    <row r="29" spans="1:1">
      <c r="A29" s="4" t="s">
        <v>116</v>
      </c>
    </row>
  </sheetData>
  <autoFilter ref="A1:XFD19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  <c r="U1" s="2" t="s">
        <v>134</v>
      </c>
      <c r="V1" s="2" t="s">
        <v>135</v>
      </c>
    </row>
    <row r="2" s="1" customFormat="1" spans="1:22">
      <c r="A2" s="3">
        <v>999223712178929</v>
      </c>
      <c r="B2" s="1" t="s">
        <v>136</v>
      </c>
      <c r="C2" s="1" t="s">
        <v>137</v>
      </c>
      <c r="D2" s="1" t="s">
        <v>138</v>
      </c>
      <c r="E2" s="1" t="s">
        <v>55</v>
      </c>
      <c r="F2" s="1" t="s">
        <v>139</v>
      </c>
      <c r="G2" s="1" t="s">
        <v>140</v>
      </c>
      <c r="H2" s="1" t="s">
        <v>141</v>
      </c>
      <c r="I2" s="1" t="s">
        <v>142</v>
      </c>
      <c r="J2" s="1" t="s">
        <v>143</v>
      </c>
      <c r="K2" s="1" t="s">
        <v>142</v>
      </c>
      <c r="L2" s="1" t="s">
        <v>142</v>
      </c>
      <c r="M2" s="1" t="s">
        <v>144</v>
      </c>
      <c r="N2" s="1" t="s">
        <v>144</v>
      </c>
      <c r="O2" s="1" t="s">
        <v>145</v>
      </c>
      <c r="P2" s="1" t="s">
        <v>146</v>
      </c>
      <c r="Q2" s="1" t="s">
        <v>147</v>
      </c>
      <c r="R2" s="1" t="s">
        <v>148</v>
      </c>
      <c r="S2" s="1" t="s">
        <v>149</v>
      </c>
      <c r="T2" s="1" t="s">
        <v>150</v>
      </c>
      <c r="U2" s="1" t="s">
        <v>151</v>
      </c>
      <c r="V2" s="1" t="s">
        <v>152</v>
      </c>
    </row>
    <row r="3" s="1" customFormat="1" spans="1:22">
      <c r="A3" s="3">
        <v>999223700942626</v>
      </c>
      <c r="B3" s="1" t="s">
        <v>153</v>
      </c>
      <c r="C3" s="1" t="s">
        <v>154</v>
      </c>
      <c r="D3" s="1" t="s">
        <v>155</v>
      </c>
      <c r="E3" s="1" t="s">
        <v>49</v>
      </c>
      <c r="F3" s="1" t="s">
        <v>139</v>
      </c>
      <c r="G3" s="1" t="s">
        <v>140</v>
      </c>
      <c r="H3" s="1" t="s">
        <v>141</v>
      </c>
      <c r="I3" s="1" t="s">
        <v>156</v>
      </c>
      <c r="J3" s="1" t="s">
        <v>143</v>
      </c>
      <c r="K3" s="1" t="s">
        <v>156</v>
      </c>
      <c r="L3" s="1" t="s">
        <v>156</v>
      </c>
      <c r="M3" s="1" t="s">
        <v>144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157</v>
      </c>
      <c r="S3" s="1" t="s">
        <v>149</v>
      </c>
      <c r="T3" s="1" t="s">
        <v>150</v>
      </c>
      <c r="U3" s="1" t="s">
        <v>151</v>
      </c>
      <c r="V3" s="1" t="s">
        <v>152</v>
      </c>
    </row>
    <row r="4" s="1" customFormat="1" spans="1:22">
      <c r="A4" s="3">
        <v>999223596641261</v>
      </c>
      <c r="B4" s="1" t="s">
        <v>158</v>
      </c>
      <c r="C4" s="1" t="s">
        <v>159</v>
      </c>
      <c r="D4" s="1" t="s">
        <v>160</v>
      </c>
      <c r="E4" s="1" t="s">
        <v>161</v>
      </c>
      <c r="F4" s="1" t="s">
        <v>162</v>
      </c>
      <c r="G4" s="1" t="s">
        <v>140</v>
      </c>
      <c r="H4" s="1" t="s">
        <v>141</v>
      </c>
      <c r="I4" s="1" t="s">
        <v>163</v>
      </c>
      <c r="J4" s="1" t="s">
        <v>143</v>
      </c>
      <c r="K4" s="1" t="s">
        <v>163</v>
      </c>
      <c r="L4" s="1" t="s">
        <v>163</v>
      </c>
      <c r="M4" s="1" t="s">
        <v>144</v>
      </c>
      <c r="N4" s="1" t="s">
        <v>144</v>
      </c>
      <c r="O4" s="1" t="s">
        <v>145</v>
      </c>
      <c r="P4" s="1" t="s">
        <v>146</v>
      </c>
      <c r="Q4" s="1" t="s">
        <v>147</v>
      </c>
      <c r="R4" s="1" t="s">
        <v>164</v>
      </c>
      <c r="S4" s="1" t="s">
        <v>149</v>
      </c>
      <c r="T4" s="1" t="s">
        <v>150</v>
      </c>
      <c r="U4" s="1" t="s">
        <v>165</v>
      </c>
      <c r="V4" s="1" t="s">
        <v>152</v>
      </c>
    </row>
    <row r="5" s="1" customFormat="1" spans="1:22">
      <c r="A5" s="3">
        <v>999223638728759</v>
      </c>
      <c r="B5" s="1" t="s">
        <v>166</v>
      </c>
      <c r="C5" s="1" t="s">
        <v>167</v>
      </c>
      <c r="D5" s="1" t="s">
        <v>168</v>
      </c>
      <c r="E5" s="1" t="s">
        <v>169</v>
      </c>
      <c r="F5" s="1" t="s">
        <v>139</v>
      </c>
      <c r="G5" s="1" t="s">
        <v>170</v>
      </c>
      <c r="H5" s="1" t="s">
        <v>141</v>
      </c>
      <c r="I5" s="1" t="s">
        <v>171</v>
      </c>
      <c r="J5" s="1" t="s">
        <v>143</v>
      </c>
      <c r="K5" s="1" t="s">
        <v>171</v>
      </c>
      <c r="L5" s="1" t="s">
        <v>171</v>
      </c>
      <c r="M5" s="1" t="s">
        <v>144</v>
      </c>
      <c r="N5" s="1" t="s">
        <v>144</v>
      </c>
      <c r="O5" s="1" t="s">
        <v>145</v>
      </c>
      <c r="P5" s="1" t="s">
        <v>146</v>
      </c>
      <c r="Q5" s="1" t="s">
        <v>147</v>
      </c>
      <c r="R5" s="1" t="s">
        <v>172</v>
      </c>
      <c r="S5" s="1" t="s">
        <v>149</v>
      </c>
      <c r="T5" s="1" t="s">
        <v>150</v>
      </c>
      <c r="U5" s="1" t="s">
        <v>165</v>
      </c>
      <c r="V5" s="1" t="s">
        <v>152</v>
      </c>
    </row>
    <row r="6" s="1" customFormat="1" spans="1:22">
      <c r="A6" s="3">
        <v>999223461838635</v>
      </c>
      <c r="B6" s="1" t="s">
        <v>173</v>
      </c>
      <c r="C6" s="1" t="s">
        <v>174</v>
      </c>
      <c r="D6" s="1" t="s">
        <v>168</v>
      </c>
      <c r="E6" s="1" t="s">
        <v>175</v>
      </c>
      <c r="F6" s="1" t="s">
        <v>139</v>
      </c>
      <c r="G6" s="1" t="s">
        <v>170</v>
      </c>
      <c r="H6" s="1" t="s">
        <v>141</v>
      </c>
      <c r="I6" s="1" t="s">
        <v>176</v>
      </c>
      <c r="J6" s="1" t="s">
        <v>143</v>
      </c>
      <c r="K6" s="1" t="s">
        <v>176</v>
      </c>
      <c r="L6" s="1" t="s">
        <v>176</v>
      </c>
      <c r="M6" s="1" t="s">
        <v>144</v>
      </c>
      <c r="N6" s="1" t="s">
        <v>144</v>
      </c>
      <c r="O6" s="1" t="s">
        <v>145</v>
      </c>
      <c r="P6" s="1" t="s">
        <v>146</v>
      </c>
      <c r="Q6" s="1" t="s">
        <v>147</v>
      </c>
      <c r="R6" s="1" t="s">
        <v>177</v>
      </c>
      <c r="S6" s="1" t="s">
        <v>149</v>
      </c>
      <c r="T6" s="1" t="s">
        <v>150</v>
      </c>
      <c r="U6" s="1" t="s">
        <v>165</v>
      </c>
      <c r="V6" s="1" t="s">
        <v>152</v>
      </c>
    </row>
    <row r="7" s="1" customFormat="1" spans="1:22">
      <c r="A7" s="3">
        <v>999223424367068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162</v>
      </c>
      <c r="G7" s="1" t="s">
        <v>170</v>
      </c>
      <c r="H7" s="1" t="s">
        <v>141</v>
      </c>
      <c r="I7" s="1" t="s">
        <v>182</v>
      </c>
      <c r="J7" s="1" t="s">
        <v>143</v>
      </c>
      <c r="K7" s="1" t="s">
        <v>182</v>
      </c>
      <c r="L7" s="1" t="s">
        <v>182</v>
      </c>
      <c r="M7" s="1" t="s">
        <v>144</v>
      </c>
      <c r="N7" s="1" t="s">
        <v>144</v>
      </c>
      <c r="O7" s="1" t="s">
        <v>145</v>
      </c>
      <c r="P7" s="1" t="s">
        <v>146</v>
      </c>
      <c r="Q7" s="1" t="s">
        <v>147</v>
      </c>
      <c r="R7" s="1" t="s">
        <v>183</v>
      </c>
      <c r="S7" s="1" t="s">
        <v>149</v>
      </c>
      <c r="T7" s="1" t="s">
        <v>150</v>
      </c>
      <c r="U7" s="1" t="s">
        <v>165</v>
      </c>
      <c r="V7" s="1" t="s">
        <v>152</v>
      </c>
    </row>
    <row r="8" s="1" customFormat="1" spans="1:22">
      <c r="A8" s="3">
        <v>999223410772699</v>
      </c>
      <c r="B8" s="1" t="s">
        <v>184</v>
      </c>
      <c r="C8" s="1" t="s">
        <v>185</v>
      </c>
      <c r="D8" s="1" t="s">
        <v>186</v>
      </c>
      <c r="E8" s="1" t="s">
        <v>187</v>
      </c>
      <c r="F8" s="1" t="s">
        <v>153</v>
      </c>
      <c r="G8" s="1" t="s">
        <v>170</v>
      </c>
      <c r="H8" s="1" t="s">
        <v>141</v>
      </c>
      <c r="I8" s="1" t="s">
        <v>188</v>
      </c>
      <c r="J8" s="1" t="s">
        <v>143</v>
      </c>
      <c r="K8" s="1" t="s">
        <v>188</v>
      </c>
      <c r="L8" s="1" t="s">
        <v>188</v>
      </c>
      <c r="M8" s="1" t="s">
        <v>144</v>
      </c>
      <c r="N8" s="1" t="s">
        <v>144</v>
      </c>
      <c r="O8" s="1" t="s">
        <v>145</v>
      </c>
      <c r="P8" s="1" t="s">
        <v>146</v>
      </c>
      <c r="Q8" s="1" t="s">
        <v>147</v>
      </c>
      <c r="R8" s="1" t="s">
        <v>189</v>
      </c>
      <c r="S8" s="1" t="s">
        <v>149</v>
      </c>
      <c r="T8" s="1" t="s">
        <v>150</v>
      </c>
      <c r="U8" s="1" t="s">
        <v>165</v>
      </c>
      <c r="V8" s="1" t="s">
        <v>152</v>
      </c>
    </row>
    <row r="9" s="1" customFormat="1" spans="1:22">
      <c r="A9" s="3">
        <v>999223386908992</v>
      </c>
      <c r="B9" s="1" t="s">
        <v>190</v>
      </c>
      <c r="C9" s="1" t="s">
        <v>191</v>
      </c>
      <c r="D9" s="1" t="s">
        <v>160</v>
      </c>
      <c r="E9" s="1" t="s">
        <v>192</v>
      </c>
      <c r="F9" s="1" t="s">
        <v>139</v>
      </c>
      <c r="G9" s="1" t="s">
        <v>140</v>
      </c>
      <c r="H9" s="1" t="s">
        <v>141</v>
      </c>
      <c r="I9" s="1" t="s">
        <v>193</v>
      </c>
      <c r="J9" s="1" t="s">
        <v>143</v>
      </c>
      <c r="K9" s="1" t="s">
        <v>193</v>
      </c>
      <c r="L9" s="1" t="s">
        <v>193</v>
      </c>
      <c r="M9" s="1" t="s">
        <v>144</v>
      </c>
      <c r="N9" s="1" t="s">
        <v>144</v>
      </c>
      <c r="O9" s="1" t="s">
        <v>145</v>
      </c>
      <c r="P9" s="1" t="s">
        <v>146</v>
      </c>
      <c r="Q9" s="1" t="s">
        <v>147</v>
      </c>
      <c r="R9" s="1" t="s">
        <v>194</v>
      </c>
      <c r="S9" s="1" t="s">
        <v>149</v>
      </c>
      <c r="T9" s="1" t="s">
        <v>150</v>
      </c>
      <c r="U9" s="1" t="s">
        <v>165</v>
      </c>
      <c r="V9" s="1" t="s">
        <v>152</v>
      </c>
    </row>
    <row r="10" s="1" customFormat="1" spans="1:22">
      <c r="A10" s="3">
        <v>999223372963160</v>
      </c>
      <c r="B10" s="1" t="s">
        <v>195</v>
      </c>
      <c r="C10" s="1" t="s">
        <v>196</v>
      </c>
      <c r="D10" s="1" t="s">
        <v>180</v>
      </c>
      <c r="E10" s="1" t="s">
        <v>197</v>
      </c>
      <c r="F10" s="1" t="s">
        <v>162</v>
      </c>
      <c r="G10" s="1" t="s">
        <v>170</v>
      </c>
      <c r="H10" s="1" t="s">
        <v>141</v>
      </c>
      <c r="I10" s="1" t="s">
        <v>198</v>
      </c>
      <c r="J10" s="1" t="s">
        <v>143</v>
      </c>
      <c r="K10" s="1" t="s">
        <v>198</v>
      </c>
      <c r="L10" s="1" t="s">
        <v>198</v>
      </c>
      <c r="M10" s="1" t="s">
        <v>144</v>
      </c>
      <c r="N10" s="1" t="s">
        <v>144</v>
      </c>
      <c r="O10" s="1" t="s">
        <v>145</v>
      </c>
      <c r="P10" s="1" t="s">
        <v>146</v>
      </c>
      <c r="Q10" s="1" t="s">
        <v>147</v>
      </c>
      <c r="R10" s="1" t="s">
        <v>199</v>
      </c>
      <c r="S10" s="1" t="s">
        <v>149</v>
      </c>
      <c r="T10" s="1" t="s">
        <v>150</v>
      </c>
      <c r="U10" s="1" t="s">
        <v>165</v>
      </c>
      <c r="V10" s="1" t="s">
        <v>152</v>
      </c>
    </row>
    <row r="11" s="1" customFormat="1" spans="1:22">
      <c r="A11" s="3">
        <v>999223331178159</v>
      </c>
      <c r="B11" s="1" t="s">
        <v>200</v>
      </c>
      <c r="C11" s="1" t="s">
        <v>201</v>
      </c>
      <c r="D11" s="1" t="s">
        <v>180</v>
      </c>
      <c r="E11" s="1" t="s">
        <v>202</v>
      </c>
      <c r="F11" s="1" t="s">
        <v>136</v>
      </c>
      <c r="G11" s="1" t="s">
        <v>140</v>
      </c>
      <c r="H11" s="1" t="s">
        <v>141</v>
      </c>
      <c r="I11" s="1" t="s">
        <v>203</v>
      </c>
      <c r="J11" s="1" t="s">
        <v>143</v>
      </c>
      <c r="K11" s="1" t="s">
        <v>203</v>
      </c>
      <c r="L11" s="1" t="s">
        <v>203</v>
      </c>
      <c r="M11" s="1" t="s">
        <v>144</v>
      </c>
      <c r="N11" s="1" t="s">
        <v>144</v>
      </c>
      <c r="O11" s="1" t="s">
        <v>145</v>
      </c>
      <c r="P11" s="1" t="s">
        <v>146</v>
      </c>
      <c r="Q11" s="1" t="s">
        <v>147</v>
      </c>
      <c r="R11" s="1" t="s">
        <v>204</v>
      </c>
      <c r="S11" s="1" t="s">
        <v>149</v>
      </c>
      <c r="T11" s="1" t="s">
        <v>150</v>
      </c>
      <c r="U11" s="1" t="s">
        <v>165</v>
      </c>
      <c r="V11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2023-05-08T01:27:30Z</dcterms:created>
  <dcterms:modified xsi:type="dcterms:W3CDTF">2023-05-08T01:39:27Z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8C73FB7AE448447A978C3B1508717300_12</vt:lpwstr>
  </property>
  <property fmtid="{D5CDD505-2E9C-101B-9397-08002B2CF9AE}" pid="3" name="KSOProductBuildVer">
    <vt:lpwstr>2052-11.1.0.14036</vt:lpwstr>
  </property>
</Properties>
</file>