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<sst xmlns="http://schemas.openxmlformats.org/spreadsheetml/2006/main" count="355" uniqueCount="184">
  <si>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</si>
  <si>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</si>
  <si>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</si>
  <si>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</si>
  <si>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</si>
  <si>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</si>
  <si>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</si>
  <si>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</si>
  <si>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</si>
  <si>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</si>
  <si>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</si>
  <si>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</si>
  <si>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</si>
  <si>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</si>
  <si>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</si>
  <si>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</si>
  <si>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</si>
  <si>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</si>
  <si>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</si>
  <si>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</si>
  <si>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</si>
  <si>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</si>
  <si>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</si>
  <si>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</si>
  <si>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</si>
  <si>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999223486000237	</t>
  </si>
  <si>
    <t>Ctrip</t>
  </si>
  <si>
    <t>正常</t>
  </si>
  <si>
    <t>[新加坡]新加坡圣淘沙索菲特度假村及水疗中心(Sofitel Singapore Sentosa Resort &amp; Spa (SG Clean))(37241146)</t>
  </si>
  <si>
    <t>奢华房&lt;1&gt;&lt;2人入住&gt;&lt;不退款&gt;&lt;早餐&gt;</t>
  </si>
  <si>
    <t>USD</t>
  </si>
  <si>
    <t>ZHANG/HAO</t>
  </si>
  <si>
    <t>CA5326230507USD</t>
  </si>
  <si>
    <t>未提现</t>
  </si>
  <si>
    <t>携程开票</t>
  </si>
  <si>
    <t xml:space="preserve">3197568	</t>
  </si>
  <si>
    <t xml:space="preserve">	</t>
  </si>
  <si>
    <t xml:space="preserve">999223940357140	</t>
  </si>
  <si>
    <t>[曼谷]曼谷野餐酒店 - 兰南(Picnic Hotel Bangkok - Rang Nam)(37226714)</t>
  </si>
  <si>
    <t>标准房&lt;1&gt;&lt;2人入住&gt;&lt;不退款&gt;</t>
  </si>
  <si>
    <t>Kaewduangjan/Tor,Kaewduangjan/Tor</t>
  </si>
  <si>
    <t xml:space="preserve">3309386	</t>
  </si>
  <si>
    <t xml:space="preserve">230200	</t>
  </si>
  <si>
    <t xml:space="preserve">999223684990039	</t>
  </si>
  <si>
    <t>[吉隆坡]吉隆坡四季酒店(Four Seasons Hotel Kuala Lumpur)(40721593)</t>
  </si>
  <si>
    <t>泳池园景房&lt;2人入住&gt;&lt;不退款&gt;</t>
  </si>
  <si>
    <t>OTO/KOSEI</t>
  </si>
  <si>
    <t>CA5326230508USD</t>
  </si>
  <si>
    <t xml:space="preserve">3233591	</t>
  </si>
  <si>
    <t xml:space="preserve">999223687596103	</t>
  </si>
  <si>
    <t>[曼谷]曼谷林布兰套房酒店(Rembrandt Hotel and Suites Bangkok)(44800781)</t>
  </si>
  <si>
    <t>高级房&lt;1&gt;&lt;2人入住&gt;&lt;不退款&gt;</t>
  </si>
  <si>
    <t>NAGAI/KOJI</t>
  </si>
  <si>
    <t xml:space="preserve">3234381	</t>
  </si>
  <si>
    <t xml:space="preserve">999223731958675	</t>
  </si>
  <si>
    <t>[曼谷]隆齐格兰德中心点酒店(Grande Centre Point Hotel Ploenchit)(37207258)</t>
  </si>
  <si>
    <t>高级阳台房&lt;2人入住&gt;&lt;不退款&gt;</t>
  </si>
  <si>
    <t>Hing Ng/Kee,Hing Ng/Kee</t>
  </si>
  <si>
    <t xml:space="preserve">3245590	</t>
  </si>
  <si>
    <t xml:space="preserve">999223793923244	</t>
  </si>
  <si>
    <t>Enkhtur/Tselmeg</t>
  </si>
  <si>
    <t xml:space="preserve">3273492	</t>
  </si>
  <si>
    <t xml:space="preserve">123407256	</t>
  </si>
  <si>
    <t xml:space="preserve">999223826608683	</t>
  </si>
  <si>
    <t>[长滩岛]长滩岛航路与蓝海度假村(Fairways and Bluewater Boracay)(44688250)</t>
  </si>
  <si>
    <t>高级双人床房&lt;2人入住&gt;&lt;不退款&gt;&lt;早餐&gt;</t>
  </si>
  <si>
    <t>MOENG/Sokvisal,SAR/Senera,MORN/Sopha</t>
  </si>
  <si>
    <t xml:space="preserve">3282629	</t>
  </si>
  <si>
    <t>RZ-1182243</t>
  </si>
  <si>
    <t>RZ-1182244</t>
  </si>
  <si>
    <t xml:space="preserve">RZ-1182245	</t>
  </si>
  <si>
    <t xml:space="preserve">999223892264878	</t>
  </si>
  <si>
    <t>[梳邦再也]双威舄湖酒店（原双威克里奥酒店）(Sunway Lagoon Hotel , Formerly Sunway Clio Hotel)(39663959)</t>
  </si>
  <si>
    <t>豪华加大客房&lt;2人入住&gt;&lt;不退款&gt;</t>
  </si>
  <si>
    <t>AMIR/AZLINA</t>
  </si>
  <si>
    <t xml:space="preserve">3299977	</t>
  </si>
  <si>
    <t xml:space="preserve">273882346	</t>
  </si>
  <si>
    <t xml:space="preserve">999223922009651	</t>
  </si>
  <si>
    <t>[普吉岛]普吉岛班德拉海滩度假村 - SHA Extra Plus 认证(Bandara Phuket Beach Resort - Sha Extra Plus)(37224263)</t>
  </si>
  <si>
    <t>高级房&lt;2人入住&gt;&lt;不退款&gt;</t>
  </si>
  <si>
    <t>Thanapuwanai/Napatkamol,Thanapuwanai/Napatkamol</t>
  </si>
  <si>
    <t xml:space="preserve">3306275	</t>
  </si>
  <si>
    <t xml:space="preserve">148812	</t>
  </si>
  <si>
    <t>，</t>
  </si>
  <si>
    <t>A230508104230481</t>
  </si>
  <si>
    <t>A230508104317481</t>
  </si>
  <si>
    <t>USD / HKD 当前参考汇率: 7.8483</t>
  </si>
  <si>
    <t>总计：2826 USD/
22179.3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</si>
  <si>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</si>
  <si>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</si>
  <si>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</si>
  <si>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</si>
  <si>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</si>
  <si>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</si>
  <si>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</si>
  <si>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</si>
  <si>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</si>
  <si>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</si>
  <si>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</si>
  <si>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</si>
  <si>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</si>
  <si>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</si>
  <si>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</si>
  <si>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</si>
  <si>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</si>
  <si>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</si>
  <si>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</si>
  <si>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2023-04-04</t>
  </si>
  <si>
    <t>3197568</t>
  </si>
  <si>
    <t>新加坡圣淘沙索菲特度假村及水疗中心 (Staycation Approved)</t>
  </si>
  <si>
    <t>ZHANG HAO</t>
  </si>
  <si>
    <t>2023-05-02</t>
  </si>
  <si>
    <t>2023-05-04</t>
  </si>
  <si>
    <t>退房日周结</t>
  </si>
  <si>
    <t>4027.44</t>
  </si>
  <si>
    <t>584.00</t>
  </si>
  <si>
    <t>0</t>
  </si>
  <si>
    <t>0.00</t>
  </si>
  <si>
    <t>携程盛景国际直连</t>
  </si>
  <si>
    <t>01.010677</t>
  </si>
  <si>
    <t>2023-04-04 15:37:26</t>
  </si>
  <si>
    <t>否</t>
  </si>
  <si>
    <t>汇智国际旅游发展有限公司</t>
  </si>
  <si>
    <t>直连</t>
  </si>
  <si>
    <t>新加坡</t>
  </si>
  <si>
    <t>2023-04-16</t>
  </si>
  <si>
    <t>3233591</t>
  </si>
  <si>
    <t>吉隆坡四季酒店</t>
  </si>
  <si>
    <t>OTO KOSEI</t>
  </si>
  <si>
    <t>2023-05-05</t>
  </si>
  <si>
    <t>4277.88</t>
  </si>
  <si>
    <t>621.00</t>
  </si>
  <si>
    <t>2023-04-16 16:12:02</t>
  </si>
  <si>
    <t>直采</t>
  </si>
  <si>
    <t>马来西亚</t>
  </si>
  <si>
    <t>3234381</t>
  </si>
  <si>
    <t>曼谷瑞博朗得酒店</t>
  </si>
  <si>
    <t>NAGAI KOJI</t>
  </si>
  <si>
    <t>2023-05-03</t>
  </si>
  <si>
    <t>564.87</t>
  </si>
  <si>
    <t>82.00</t>
  </si>
  <si>
    <t>2023-04-17 10:06:25</t>
  </si>
  <si>
    <t>泰国</t>
  </si>
  <si>
    <t>2023-04-19</t>
  </si>
  <si>
    <t>3245590</t>
  </si>
  <si>
    <t>曼谷奔齐中心大酒店</t>
  </si>
  <si>
    <t>Hing Ng Kee,Hing Ng Kee</t>
  </si>
  <si>
    <t>1116.78</t>
  </si>
  <si>
    <t>162.00</t>
  </si>
  <si>
    <t>2023-04-19 10:12:56</t>
  </si>
  <si>
    <t>2023-04-22</t>
  </si>
  <si>
    <t>3273492</t>
  </si>
  <si>
    <t>Enkhtur Tselmeg</t>
  </si>
  <si>
    <t>566.64</t>
  </si>
  <si>
    <t>2023-04-23 10:45:41</t>
  </si>
  <si>
    <t>2023-04-24</t>
  </si>
  <si>
    <t>3282629</t>
  </si>
  <si>
    <t>长滩岛航路与蓝海度假村</t>
  </si>
  <si>
    <t>MOENG Sokvisal,SAR Senera,MORN Sopha</t>
  </si>
  <si>
    <t>2023-04-30</t>
  </si>
  <si>
    <t>7689.94</t>
  </si>
  <si>
    <t>1113.00</t>
  </si>
  <si>
    <t>2023-04-24 16:52:26</t>
  </si>
  <si>
    <t>菲律宾</t>
  </si>
  <si>
    <t>2023-04-28</t>
  </si>
  <si>
    <t>3299977</t>
  </si>
  <si>
    <t>双威克里奥酒店</t>
  </si>
  <si>
    <t>AMIR AZLINA</t>
  </si>
  <si>
    <t>541.69</t>
  </si>
  <si>
    <t>78.00</t>
  </si>
  <si>
    <t>2023-04-29 17:40:43</t>
  </si>
  <si>
    <t>2023-04-29</t>
  </si>
  <si>
    <t>3306275</t>
  </si>
  <si>
    <t>普吉班德拉海滩度假酒店(SHA Extra Plus)</t>
  </si>
  <si>
    <t>Thanapuwanai Napatkamol,Thanapuwanai Napatkamol</t>
  </si>
  <si>
    <t>263.47</t>
  </si>
  <si>
    <t>38.00</t>
  </si>
  <si>
    <t>2023-05-01 15:59:21</t>
  </si>
  <si>
    <t>3309386</t>
  </si>
  <si>
    <t>曼谷野餐酒店曼谷</t>
  </si>
  <si>
    <t>Kaewduangjan Tor,Kaewduangjan Tor</t>
  </si>
  <si>
    <t>457.89</t>
  </si>
  <si>
    <t>66.00</t>
  </si>
  <si>
    <t>2023-05-01 12:34:35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</si>
</sst>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16</xdr:col>
      <xdr:colOff>152400</xdr:colOff>
      <xdr:row>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5633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45048</v>
      </c>
      <c r="G2" s="6">
        <v>45050</v>
      </c>
      <c r="H2" s="4">
        <v>1</v>
      </c>
      <c r="I2" s="4">
        <v>2</v>
      </c>
      <c r="J2" s="4">
        <v>2</v>
      </c>
      <c r="K2" s="4" t="s">
        <v>30</v>
      </c>
      <c r="L2" s="4">
        <v>584</v>
      </c>
      <c r="M2" s="4">
        <v>584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45020</v>
      </c>
      <c r="S2" s="6">
        <v>45053</v>
      </c>
      <c r="T2" s="4" t="s">
        <v>34</v>
      </c>
      <c r="U2" s="4">
        <v>584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45048</v>
      </c>
      <c r="G3" s="6">
        <v>45050</v>
      </c>
      <c r="H3" s="4">
        <v>1</v>
      </c>
      <c r="I3" s="4">
        <v>2</v>
      </c>
      <c r="J3" s="4">
        <v>2</v>
      </c>
      <c r="K3" s="4" t="s">
        <v>30</v>
      </c>
      <c r="L3" s="4">
        <v>66</v>
      </c>
      <c r="M3" s="4">
        <v>66</v>
      </c>
      <c r="N3" s="4" t="s">
        <v>40</v>
      </c>
      <c r="O3" s="4" t="s">
        <v>32</v>
      </c>
      <c r="P3" s="4" t="s">
        <v>33</v>
      </c>
      <c r="Q3" s="4">
        <v>0</v>
      </c>
      <c r="R3" s="7">
        <v>45046</v>
      </c>
      <c r="S3" s="6">
        <v>45053</v>
      </c>
      <c r="T3" s="4" t="s">
        <v>34</v>
      </c>
      <c r="U3" s="4">
        <v>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45048</v>
      </c>
      <c r="G4" s="6">
        <v>45051</v>
      </c>
      <c r="H4" s="4">
        <v>1</v>
      </c>
      <c r="I4" s="4">
        <v>3</v>
      </c>
      <c r="J4" s="4">
        <v>3</v>
      </c>
      <c r="K4" s="4" t="s">
        <v>30</v>
      </c>
      <c r="L4" s="4">
        <v>621</v>
      </c>
      <c r="M4" s="4">
        <v>621</v>
      </c>
      <c r="N4" s="4" t="s">
        <v>46</v>
      </c>
      <c r="O4" s="4" t="s">
        <v>47</v>
      </c>
      <c r="P4" s="4" t="s">
        <v>33</v>
      </c>
      <c r="Q4" s="4">
        <v>0</v>
      </c>
      <c r="R4" s="7">
        <v>45032</v>
      </c>
      <c r="S4" s="6">
        <v>45054</v>
      </c>
      <c r="T4" s="4" t="s">
        <v>34</v>
      </c>
      <c r="U4" s="4">
        <v>621</v>
      </c>
      <c r="V4" s="4">
        <v>0</v>
      </c>
      <c r="W4" s="4">
        <v>0</v>
      </c>
      <c r="X4" s="4" t="s">
        <v>48</v>
      </c>
      <c r="Y4" s="4" t="s">
        <v>36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45049</v>
      </c>
      <c r="G5" s="6">
        <v>45051</v>
      </c>
      <c r="H5" s="4">
        <v>1</v>
      </c>
      <c r="I5" s="4">
        <v>2</v>
      </c>
      <c r="J5" s="4">
        <v>2</v>
      </c>
      <c r="K5" s="4" t="s">
        <v>30</v>
      </c>
      <c r="L5" s="4">
        <v>82</v>
      </c>
      <c r="M5" s="4">
        <v>82</v>
      </c>
      <c r="N5" s="4" t="s">
        <v>52</v>
      </c>
      <c r="O5" s="4" t="s">
        <v>47</v>
      </c>
      <c r="P5" s="4" t="s">
        <v>33</v>
      </c>
      <c r="Q5" s="4">
        <v>0</v>
      </c>
      <c r="R5" s="7">
        <v>45032</v>
      </c>
      <c r="S5" s="6">
        <v>45054</v>
      </c>
      <c r="T5" s="4" t="s">
        <v>34</v>
      </c>
      <c r="U5" s="4">
        <v>82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45049</v>
      </c>
      <c r="G6" s="6">
        <v>45051</v>
      </c>
      <c r="H6" s="4">
        <v>1</v>
      </c>
      <c r="I6" s="4">
        <v>2</v>
      </c>
      <c r="J6" s="4">
        <v>2</v>
      </c>
      <c r="K6" s="4" t="s">
        <v>30</v>
      </c>
      <c r="L6" s="4">
        <v>162</v>
      </c>
      <c r="M6" s="4">
        <v>162</v>
      </c>
      <c r="N6" s="4" t="s">
        <v>57</v>
      </c>
      <c r="O6" s="4" t="s">
        <v>47</v>
      </c>
      <c r="P6" s="4" t="s">
        <v>33</v>
      </c>
      <c r="Q6" s="4">
        <v>0</v>
      </c>
      <c r="R6" s="7">
        <v>45035</v>
      </c>
      <c r="S6" s="6">
        <v>45054</v>
      </c>
      <c r="T6" s="4" t="s">
        <v>34</v>
      </c>
      <c r="U6" s="4">
        <v>162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45049</v>
      </c>
      <c r="G7" s="6">
        <v>45051</v>
      </c>
      <c r="H7" s="4">
        <v>1</v>
      </c>
      <c r="I7" s="4">
        <v>2</v>
      </c>
      <c r="J7" s="4">
        <v>2</v>
      </c>
      <c r="K7" s="4" t="s">
        <v>30</v>
      </c>
      <c r="L7" s="4">
        <v>82</v>
      </c>
      <c r="M7" s="4">
        <v>82</v>
      </c>
      <c r="N7" s="4" t="s">
        <v>60</v>
      </c>
      <c r="O7" s="4" t="s">
        <v>47</v>
      </c>
      <c r="P7" s="4" t="s">
        <v>33</v>
      </c>
      <c r="Q7" s="4">
        <v>0</v>
      </c>
      <c r="R7" s="7">
        <v>45038</v>
      </c>
      <c r="S7" s="6">
        <v>45054</v>
      </c>
      <c r="T7" s="4" t="s">
        <v>34</v>
      </c>
      <c r="U7" s="4">
        <v>82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7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45046</v>
      </c>
      <c r="G8" s="6">
        <v>45051</v>
      </c>
      <c r="H8" s="4">
        <v>3</v>
      </c>
      <c r="I8" s="4">
        <v>5</v>
      </c>
      <c r="J8" s="4">
        <v>15</v>
      </c>
      <c r="K8" s="4" t="s">
        <v>30</v>
      </c>
      <c r="L8" s="4">
        <v>1113</v>
      </c>
      <c r="M8" s="4">
        <v>1113</v>
      </c>
      <c r="N8" s="4" t="s">
        <v>66</v>
      </c>
      <c r="O8" s="4" t="s">
        <v>47</v>
      </c>
      <c r="P8" s="4" t="s">
        <v>33</v>
      </c>
      <c r="Q8" s="4">
        <v>0</v>
      </c>
      <c r="R8" s="7">
        <v>45040</v>
      </c>
      <c r="S8" s="6">
        <v>45054</v>
      </c>
      <c r="T8" s="4" t="s">
        <v>34</v>
      </c>
      <c r="U8" s="4">
        <v>1113</v>
      </c>
      <c r="V8" s="4">
        <v>0</v>
      </c>
      <c r="W8" s="4">
        <v>0</v>
      </c>
      <c r="X8" s="4" t="s">
        <v>67</v>
      </c>
      <c r="Y8" s="4" t="s">
        <v>68</v>
      </c>
      <c r="Z8" s="4" t="s">
        <v>69</v>
      </c>
      <c r="AA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45050</v>
      </c>
      <c r="G9" s="6">
        <v>45051</v>
      </c>
      <c r="H9" s="4">
        <v>1</v>
      </c>
      <c r="I9" s="4">
        <v>1</v>
      </c>
      <c r="J9" s="4">
        <v>1</v>
      </c>
      <c r="K9" s="4" t="s">
        <v>30</v>
      </c>
      <c r="L9" s="4">
        <v>78</v>
      </c>
      <c r="M9" s="4">
        <v>78</v>
      </c>
      <c r="N9" s="4" t="s">
        <v>74</v>
      </c>
      <c r="O9" s="4" t="s">
        <v>47</v>
      </c>
      <c r="P9" s="4" t="s">
        <v>33</v>
      </c>
      <c r="Q9" s="4">
        <v>0</v>
      </c>
      <c r="R9" s="7">
        <v>45044</v>
      </c>
      <c r="S9" s="6">
        <v>45054</v>
      </c>
      <c r="T9" s="4" t="s">
        <v>34</v>
      </c>
      <c r="U9" s="4">
        <v>78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45050</v>
      </c>
      <c r="G10" s="6">
        <v>45051</v>
      </c>
      <c r="H10" s="4">
        <v>1</v>
      </c>
      <c r="I10" s="4">
        <v>1</v>
      </c>
      <c r="J10" s="4">
        <v>1</v>
      </c>
      <c r="K10" s="4" t="s">
        <v>30</v>
      </c>
      <c r="L10" s="4">
        <v>38</v>
      </c>
      <c r="M10" s="4">
        <v>38</v>
      </c>
      <c r="N10" s="4" t="s">
        <v>80</v>
      </c>
      <c r="O10" s="4" t="s">
        <v>47</v>
      </c>
      <c r="P10" s="4" t="s">
        <v>33</v>
      </c>
      <c r="Q10" s="4">
        <v>0</v>
      </c>
      <c r="R10" s="7">
        <v>45045</v>
      </c>
      <c r="S10" s="6">
        <v>45054</v>
      </c>
      <c r="T10" s="4" t="s">
        <v>34</v>
      </c>
      <c r="U10" s="4">
        <v>38</v>
      </c>
      <c r="V10" s="4">
        <v>0</v>
      </c>
      <c r="W10" s="4">
        <v>0</v>
      </c>
      <c r="X10" s="4" t="s">
        <v>81</v>
      </c>
      <c r="Y10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999223486000237</v>
      </c>
      <c r="B2" s="6">
        <v>45048</v>
      </c>
      <c r="C2" s="6">
        <v>45050</v>
      </c>
      <c r="D2" s="4">
        <v>584</v>
      </c>
      <c r="E2" s="4" t="str">
        <f>VLOOKUP(A2,HOP!A:L,12,0)</f>
        <v>584.00</v>
      </c>
      <c r="F2" s="4" t="str">
        <f>VLOOKUP(A2,HOP!A:C,3,0)</f>
        <v>3197568</v>
      </c>
      <c r="G2" s="4">
        <f>D2-E2</f>
        <v>0</v>
      </c>
      <c r="H2" s="4" t="str">
        <f>$H$1&amp;F2</f>
        <v>，3197568</v>
      </c>
      <c r="I2" s="4" t="str">
        <f>VLOOKUP(A2,HOP!A:U,21,0)</f>
        <v>直连</v>
      </c>
    </row>
    <row r="3" s="4" customFormat="1" spans="1:9">
      <c r="A3" s="5">
        <v>999223940357140</v>
      </c>
      <c r="B3" s="6">
        <v>45048</v>
      </c>
      <c r="C3" s="6">
        <v>45050</v>
      </c>
      <c r="D3" s="4">
        <v>66</v>
      </c>
      <c r="E3" s="4" t="str">
        <f>VLOOKUP(A3,HOP!A:L,12,0)</f>
        <v>66.00</v>
      </c>
      <c r="F3" s="4" t="str">
        <f>VLOOKUP(A3,HOP!A:C,3,0)</f>
        <v>3309386</v>
      </c>
      <c r="G3" s="4">
        <f t="shared" ref="G3:G10" si="0">D3-E3</f>
        <v>0</v>
      </c>
      <c r="H3" s="4" t="str">
        <f t="shared" ref="H3:H10" si="1">$H$1&amp;F3</f>
        <v>，3309386</v>
      </c>
      <c r="I3" s="4" t="str">
        <f>VLOOKUP(A3,HOP!A:U,21,0)</f>
        <v>直采</v>
      </c>
    </row>
    <row r="4" s="4" customFormat="1" spans="1:9">
      <c r="A4" s="5">
        <v>999223684990039</v>
      </c>
      <c r="B4" s="6">
        <v>45048</v>
      </c>
      <c r="C4" s="6">
        <v>45051</v>
      </c>
      <c r="D4" s="4">
        <v>621</v>
      </c>
      <c r="E4" s="4" t="str">
        <f>VLOOKUP(A4,HOP!A:L,12,0)</f>
        <v>621.00</v>
      </c>
      <c r="F4" s="4" t="str">
        <f>VLOOKUP(A4,HOP!A:C,3,0)</f>
        <v>3233591</v>
      </c>
      <c r="G4" s="4">
        <f t="shared" si="0"/>
        <v>0</v>
      </c>
      <c r="H4" s="4" t="str">
        <f t="shared" si="1"/>
        <v>，3233591</v>
      </c>
      <c r="I4" s="4" t="str">
        <f>VLOOKUP(A4,HOP!A:U,21,0)</f>
        <v>直采</v>
      </c>
    </row>
    <row r="5" s="4" customFormat="1" spans="1:9">
      <c r="A5" s="5">
        <v>999223687596103</v>
      </c>
      <c r="B5" s="6">
        <v>45049</v>
      </c>
      <c r="C5" s="6">
        <v>45051</v>
      </c>
      <c r="D5" s="4">
        <v>82</v>
      </c>
      <c r="E5" s="4" t="str">
        <f>VLOOKUP(A5,HOP!A:L,12,0)</f>
        <v>82.00</v>
      </c>
      <c r="F5" s="4" t="str">
        <f>VLOOKUP(A5,HOP!A:C,3,0)</f>
        <v>3234381</v>
      </c>
      <c r="G5" s="4">
        <f t="shared" si="0"/>
        <v>0</v>
      </c>
      <c r="H5" s="4" t="str">
        <f t="shared" si="1"/>
        <v>，3234381</v>
      </c>
      <c r="I5" s="4" t="str">
        <f>VLOOKUP(A5,HOP!A:U,21,0)</f>
        <v>直采</v>
      </c>
    </row>
    <row r="6" s="4" customFormat="1" spans="1:9">
      <c r="A6" s="5">
        <v>999223731958675</v>
      </c>
      <c r="B6" s="6">
        <v>45049</v>
      </c>
      <c r="C6" s="6">
        <v>45051</v>
      </c>
      <c r="D6" s="4">
        <v>162</v>
      </c>
      <c r="E6" s="4" t="str">
        <f>VLOOKUP(A6,HOP!A:L,12,0)</f>
        <v>162.00</v>
      </c>
      <c r="F6" s="4" t="str">
        <f>VLOOKUP(A6,HOP!A:C,3,0)</f>
        <v>3245590</v>
      </c>
      <c r="G6" s="4">
        <f t="shared" si="0"/>
        <v>0</v>
      </c>
      <c r="H6" s="4" t="str">
        <f t="shared" si="1"/>
        <v>，3245590</v>
      </c>
      <c r="I6" s="4" t="str">
        <f>VLOOKUP(A6,HOP!A:U,21,0)</f>
        <v>直采</v>
      </c>
    </row>
    <row r="7" s="4" customFormat="1" spans="1:9">
      <c r="A7" s="5">
        <v>999223793923244</v>
      </c>
      <c r="B7" s="6">
        <v>45049</v>
      </c>
      <c r="C7" s="6">
        <v>45051</v>
      </c>
      <c r="D7" s="4">
        <v>82</v>
      </c>
      <c r="E7" s="4" t="str">
        <f>VLOOKUP(A7,HOP!A:L,12,0)</f>
        <v>82.00</v>
      </c>
      <c r="F7" s="4" t="str">
        <f>VLOOKUP(A7,HOP!A:C,3,0)</f>
        <v>3273492</v>
      </c>
      <c r="G7" s="4">
        <f t="shared" si="0"/>
        <v>0</v>
      </c>
      <c r="H7" s="4" t="str">
        <f t="shared" si="1"/>
        <v>，3273492</v>
      </c>
      <c r="I7" s="4" t="str">
        <f>VLOOKUP(A7,HOP!A:U,21,0)</f>
        <v>直采</v>
      </c>
    </row>
    <row r="8" s="4" customFormat="1" spans="1:9">
      <c r="A8" s="5">
        <v>999223826608683</v>
      </c>
      <c r="B8" s="6">
        <v>45046</v>
      </c>
      <c r="C8" s="6">
        <v>45051</v>
      </c>
      <c r="D8" s="4">
        <v>1113</v>
      </c>
      <c r="E8" s="4" t="str">
        <f>VLOOKUP(A8,HOP!A:L,12,0)</f>
        <v>1113.00</v>
      </c>
      <c r="F8" s="4" t="str">
        <f>VLOOKUP(A8,HOP!A:C,3,0)</f>
        <v>3282629</v>
      </c>
      <c r="G8" s="4">
        <f t="shared" si="0"/>
        <v>0</v>
      </c>
      <c r="H8" s="4" t="str">
        <f t="shared" si="1"/>
        <v>，3282629</v>
      </c>
      <c r="I8" s="4" t="str">
        <f>VLOOKUP(A8,HOP!A:U,21,0)</f>
        <v>直连</v>
      </c>
    </row>
    <row r="9" s="4" customFormat="1" spans="1:9">
      <c r="A9" s="5">
        <v>999223892264878</v>
      </c>
      <c r="B9" s="6">
        <v>45050</v>
      </c>
      <c r="C9" s="6">
        <v>45051</v>
      </c>
      <c r="D9" s="4">
        <v>78</v>
      </c>
      <c r="E9" s="4" t="str">
        <f>VLOOKUP(A9,HOP!A:L,12,0)</f>
        <v>78.00</v>
      </c>
      <c r="F9" s="4" t="str">
        <f>VLOOKUP(A9,HOP!A:C,3,0)</f>
        <v>3299977</v>
      </c>
      <c r="G9" s="4">
        <f t="shared" si="0"/>
        <v>0</v>
      </c>
      <c r="H9" s="4" t="str">
        <f t="shared" si="1"/>
        <v>，3299977</v>
      </c>
      <c r="I9" s="4" t="str">
        <f>VLOOKUP(A9,HOP!A:U,21,0)</f>
        <v>直采</v>
      </c>
    </row>
    <row r="10" s="4" customFormat="1" spans="1:9">
      <c r="A10" s="5">
        <v>999223922009651</v>
      </c>
      <c r="B10" s="6">
        <v>45050</v>
      </c>
      <c r="C10" s="6">
        <v>45051</v>
      </c>
      <c r="D10" s="4">
        <v>38</v>
      </c>
      <c r="E10" s="4" t="str">
        <f>VLOOKUP(A10,HOP!A:L,12,0)</f>
        <v>38.00</v>
      </c>
      <c r="F10" s="4" t="str">
        <f>VLOOKUP(A10,HOP!A:C,3,0)</f>
        <v>3306275</v>
      </c>
      <c r="G10" s="4">
        <f t="shared" si="0"/>
        <v>0</v>
      </c>
      <c r="H10" s="4" t="str">
        <f t="shared" si="1"/>
        <v>，3306275</v>
      </c>
      <c r="I10" s="4" t="str">
        <f>VLOOKUP(A10,HOP!A:U,21,0)</f>
        <v>直采</v>
      </c>
    </row>
    <row r="12" spans="4:4">
      <c r="D12" s="4">
        <f>SUM(D2:D11)</f>
        <v>2826</v>
      </c>
    </row>
    <row r="17" spans="1:4">
      <c r="A17" s="4" t="s">
        <v>84</v>
      </c>
      <c r="C17" s="4">
        <v>1129</v>
      </c>
      <c r="D17" s="4">
        <v>8860.73</v>
      </c>
    </row>
    <row r="18" spans="1:4">
      <c r="A18" s="4" t="s">
        <v>85</v>
      </c>
      <c r="C18" s="4">
        <v>1697</v>
      </c>
      <c r="D18" s="4">
        <v>13318.57</v>
      </c>
    </row>
    <row r="19" spans="1:4">
      <c r="A19" s="4" t="s">
        <v>86</v>
      </c>
      <c r="C19" s="4">
        <f>SUM(C17:C18)</f>
        <v>2826</v>
      </c>
      <c r="D19" s="4">
        <f>SUM(D17:D18)</f>
        <v>22179.3</v>
      </c>
    </row>
    <row r="20" spans="1:1">
      <c r="A20" s="4" t="s">
        <v>87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999223486000237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999223684990039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111</v>
      </c>
      <c r="G3" s="1" t="s">
        <v>129</v>
      </c>
      <c r="H3" s="1" t="s">
        <v>113</v>
      </c>
      <c r="I3" s="1" t="s">
        <v>130</v>
      </c>
      <c r="J3" s="1" t="s">
        <v>30</v>
      </c>
      <c r="K3" s="1" t="s">
        <v>131</v>
      </c>
      <c r="L3" s="1" t="s">
        <v>131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132</v>
      </c>
      <c r="S3" s="1" t="s">
        <v>121</v>
      </c>
      <c r="T3" s="1" t="s">
        <v>122</v>
      </c>
      <c r="U3" s="1" t="s">
        <v>133</v>
      </c>
      <c r="V3" s="1" t="s">
        <v>134</v>
      </c>
    </row>
    <row r="4" s="1" customFormat="1" spans="1:22">
      <c r="A4" s="3">
        <v>999223687596103</v>
      </c>
      <c r="B4" s="1" t="s">
        <v>125</v>
      </c>
      <c r="C4" s="1" t="s">
        <v>135</v>
      </c>
      <c r="D4" s="1" t="s">
        <v>136</v>
      </c>
      <c r="E4" s="1" t="s">
        <v>137</v>
      </c>
      <c r="F4" s="1" t="s">
        <v>138</v>
      </c>
      <c r="G4" s="1" t="s">
        <v>129</v>
      </c>
      <c r="H4" s="1" t="s">
        <v>113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141</v>
      </c>
      <c r="S4" s="1" t="s">
        <v>121</v>
      </c>
      <c r="T4" s="1" t="s">
        <v>122</v>
      </c>
      <c r="U4" s="1" t="s">
        <v>133</v>
      </c>
      <c r="V4" s="1" t="s">
        <v>142</v>
      </c>
    </row>
    <row r="5" s="1" customFormat="1" spans="1:22">
      <c r="A5" s="3">
        <v>999223731958675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138</v>
      </c>
      <c r="G5" s="1" t="s">
        <v>129</v>
      </c>
      <c r="H5" s="1" t="s">
        <v>113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149</v>
      </c>
      <c r="S5" s="1" t="s">
        <v>121</v>
      </c>
      <c r="T5" s="1" t="s">
        <v>122</v>
      </c>
      <c r="U5" s="1" t="s">
        <v>133</v>
      </c>
      <c r="V5" s="1" t="s">
        <v>142</v>
      </c>
    </row>
    <row r="6" s="1" customFormat="1" spans="1:22">
      <c r="A6" s="3">
        <v>999223793923244</v>
      </c>
      <c r="B6" s="1" t="s">
        <v>150</v>
      </c>
      <c r="C6" s="1" t="s">
        <v>151</v>
      </c>
      <c r="D6" s="1" t="s">
        <v>136</v>
      </c>
      <c r="E6" s="1" t="s">
        <v>152</v>
      </c>
      <c r="F6" s="1" t="s">
        <v>138</v>
      </c>
      <c r="G6" s="1" t="s">
        <v>129</v>
      </c>
      <c r="H6" s="1" t="s">
        <v>113</v>
      </c>
      <c r="I6" s="1" t="s">
        <v>153</v>
      </c>
      <c r="J6" s="1" t="s">
        <v>30</v>
      </c>
      <c r="K6" s="1" t="s">
        <v>140</v>
      </c>
      <c r="L6" s="1" t="s">
        <v>140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154</v>
      </c>
      <c r="S6" s="1" t="s">
        <v>121</v>
      </c>
      <c r="T6" s="1" t="s">
        <v>122</v>
      </c>
      <c r="U6" s="1" t="s">
        <v>133</v>
      </c>
      <c r="V6" s="1" t="s">
        <v>142</v>
      </c>
    </row>
    <row r="7" s="1" customFormat="1" spans="1:22">
      <c r="A7" s="3">
        <v>999223826608683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159</v>
      </c>
      <c r="G7" s="1" t="s">
        <v>129</v>
      </c>
      <c r="H7" s="1" t="s">
        <v>113</v>
      </c>
      <c r="I7" s="1" t="s">
        <v>160</v>
      </c>
      <c r="J7" s="1" t="s">
        <v>30</v>
      </c>
      <c r="K7" s="1" t="s">
        <v>161</v>
      </c>
      <c r="L7" s="1" t="s">
        <v>161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162</v>
      </c>
      <c r="S7" s="1" t="s">
        <v>121</v>
      </c>
      <c r="T7" s="1" t="s">
        <v>122</v>
      </c>
      <c r="U7" s="1" t="s">
        <v>123</v>
      </c>
      <c r="V7" s="1" t="s">
        <v>163</v>
      </c>
    </row>
    <row r="8" s="1" customFormat="1" spans="1:22">
      <c r="A8" s="3">
        <v>999223892264878</v>
      </c>
      <c r="B8" s="1" t="s">
        <v>164</v>
      </c>
      <c r="C8" s="1" t="s">
        <v>165</v>
      </c>
      <c r="D8" s="1" t="s">
        <v>166</v>
      </c>
      <c r="E8" s="1" t="s">
        <v>167</v>
      </c>
      <c r="F8" s="1" t="s">
        <v>112</v>
      </c>
      <c r="G8" s="1" t="s">
        <v>129</v>
      </c>
      <c r="H8" s="1" t="s">
        <v>113</v>
      </c>
      <c r="I8" s="1" t="s">
        <v>168</v>
      </c>
      <c r="J8" s="1" t="s">
        <v>30</v>
      </c>
      <c r="K8" s="1" t="s">
        <v>169</v>
      </c>
      <c r="L8" s="1" t="s">
        <v>169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170</v>
      </c>
      <c r="S8" s="1" t="s">
        <v>121</v>
      </c>
      <c r="T8" s="1" t="s">
        <v>122</v>
      </c>
      <c r="U8" s="1" t="s">
        <v>133</v>
      </c>
      <c r="V8" s="1" t="s">
        <v>134</v>
      </c>
    </row>
    <row r="9" s="1" customFormat="1" spans="1:22">
      <c r="A9" s="3">
        <v>999223922009651</v>
      </c>
      <c r="B9" s="1" t="s">
        <v>171</v>
      </c>
      <c r="C9" s="1" t="s">
        <v>172</v>
      </c>
      <c r="D9" s="1" t="s">
        <v>173</v>
      </c>
      <c r="E9" s="1" t="s">
        <v>174</v>
      </c>
      <c r="F9" s="1" t="s">
        <v>112</v>
      </c>
      <c r="G9" s="1" t="s">
        <v>129</v>
      </c>
      <c r="H9" s="1" t="s">
        <v>113</v>
      </c>
      <c r="I9" s="1" t="s">
        <v>175</v>
      </c>
      <c r="J9" s="1" t="s">
        <v>30</v>
      </c>
      <c r="K9" s="1" t="s">
        <v>176</v>
      </c>
      <c r="L9" s="1" t="s">
        <v>176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177</v>
      </c>
      <c r="S9" s="1" t="s">
        <v>121</v>
      </c>
      <c r="T9" s="1" t="s">
        <v>122</v>
      </c>
      <c r="U9" s="1" t="s">
        <v>133</v>
      </c>
      <c r="V9" s="1" t="s">
        <v>142</v>
      </c>
    </row>
    <row r="10" s="1" customFormat="1" spans="1:22">
      <c r="A10" s="3">
        <v>999223940357140</v>
      </c>
      <c r="B10" s="1" t="s">
        <v>159</v>
      </c>
      <c r="C10" s="1" t="s">
        <v>178</v>
      </c>
      <c r="D10" s="1" t="s">
        <v>179</v>
      </c>
      <c r="E10" s="1" t="s">
        <v>180</v>
      </c>
      <c r="F10" s="1" t="s">
        <v>111</v>
      </c>
      <c r="G10" s="1" t="s">
        <v>112</v>
      </c>
      <c r="H10" s="1" t="s">
        <v>113</v>
      </c>
      <c r="I10" s="1" t="s">
        <v>181</v>
      </c>
      <c r="J10" s="1" t="s">
        <v>30</v>
      </c>
      <c r="K10" s="1" t="s">
        <v>182</v>
      </c>
      <c r="L10" s="1" t="s">
        <v>182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183</v>
      </c>
      <c r="S10" s="1" t="s">
        <v>121</v>
      </c>
      <c r="T10" s="1" t="s">
        <v>122</v>
      </c>
      <c r="U10" s="1" t="s">
        <v>133</v>
      </c>
      <c r="V10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2023-05-08T02:36:58Z</dcterms:created>
  <dcterms:modified xsi:type="dcterms:W3CDTF">2023-05-08T02:44:52Z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B1DD13E382CC48ADA98E06FD8CFABCA6_12</vt:lpwstr>
  </property>
  <property fmtid="{D5CDD505-2E9C-101B-9397-08002B2CF9AE}" pid="3" name="KSOProductBuildVer">
    <vt:lpwstr>2052-11.1.0.14036</vt:lpwstr>
  </property>
</Properties>
</file>