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<sst xmlns="http://schemas.openxmlformats.org/spreadsheetml/2006/main" count="238" uniqueCount="126">
  <si>
    <t>去哪儿网酒店预付对账单</t>
  </si>
  <si>
    <t>供应商名称：</t>
  </si>
  <si>
    <t>汇趣住</t>
  </si>
  <si>
    <t>结算周期：</t>
  </si>
  <si>
    <t>2023-05-05至2023-05-06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</si>
  <si>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</si>
  <si>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</si>
  <si>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</si>
  <si>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</si>
  <si>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</si>
  <si>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</si>
  <si>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</si>
  <si>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</si>
  <si>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</si>
  <si>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</si>
  <si>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</si>
  <si>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</si>
  <si>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</si>
  <si>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</si>
  <si>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</si>
  <si>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¥455.00</t>
  </si>
  <si>
    <t>¥68.00</t>
  </si>
  <si>
    <t>¥387.00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</si>
  <si>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</si>
  <si>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</si>
  <si>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</si>
  <si>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</si>
  <si>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</si>
  <si>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</si>
  <si>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</si>
  <si>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</si>
  <si>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</si>
  <si>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</si>
  <si>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</si>
  <si>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</si>
  <si>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</si>
  <si>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</si>
  <si>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</si>
  <si>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</si>
  <si>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</si>
  <si>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</si>
  <si>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</si>
  <si>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</si>
  <si>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</si>
  <si>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</si>
  <si>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</si>
  <si>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</si>
  <si>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</si>
  <si>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</si>
  <si>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</si>
  <si>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</si>
  <si>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</si>
  <si>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</si>
  <si>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</si>
  <si>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</si>
  <si>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</si>
  <si>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</si>
  <si>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</si>
  <si>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</si>
  <si>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</si>
  <si>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</si>
  <si>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</si>
  <si>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</si>
  <si>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</si>
  <si>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</si>
  <si>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</si>
  <si>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</si>
  <si>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</si>
  <si>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</si>
  <si>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</si>
  <si>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103338930015</t>
  </si>
  <si>
    <t>酒店预付</t>
  </si>
  <si>
    <t>否</t>
  </si>
  <si>
    <t>普通</t>
  </si>
  <si>
    <t>312889567</t>
  </si>
  <si>
    <t>全季酒店(深圳北站店)</t>
  </si>
  <si>
    <t>1639468</t>
  </si>
  <si>
    <t>唐姣</t>
  </si>
  <si>
    <t>2023-04-20</t>
  </si>
  <si>
    <t>2023-05-05</t>
  </si>
  <si>
    <t>2023-05-06</t>
  </si>
  <si>
    <t>高级双床房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</si>
  <si>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</si>
  <si>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</si>
  <si>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</si>
  <si>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</si>
  <si>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</si>
  <si>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</si>
  <si>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</si>
  <si>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</si>
  <si>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</si>
  <si>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</si>
  <si>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</si>
  <si>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</si>
  <si>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A230508102707911</t>
  </si>
  <si>
    <r>
      <t>总计：</t>
    </r>
    <r>
      <rPr>
        <sz val="10"/>
        <rFont val="Arial"/>
        <charset val="134"/>
      </rPr>
      <t>387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</si>
  <si>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</si>
  <si>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</si>
  <si>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</si>
  <si>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</si>
  <si>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</si>
  <si>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</si>
  <si>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</si>
  <si>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</si>
  <si>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</si>
  <si>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</si>
  <si>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</si>
  <si>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</si>
  <si>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</si>
  <si>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</si>
  <si>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</si>
  <si>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</si>
  <si>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</si>
  <si>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</si>
  <si>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3263060</t>
  </si>
  <si>
    <t>全季酒店（深圳北站店）</t>
  </si>
  <si>
    <t>--</t>
  </si>
  <si>
    <t>387.00</t>
  </si>
  <si>
    <t>RMB</t>
  </si>
  <si>
    <t>0</t>
  </si>
  <si>
    <t>0.00</t>
  </si>
  <si>
    <t>汇趣住国内直连</t>
  </si>
  <si>
    <t>01.011247</t>
  </si>
  <si>
    <t>2023-04-20 21:18:14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</si>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</sst>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38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A1" sqref="$A1:$XFD2"/>
    </sheetView>
  </sheetViews>
  <sheetFormatPr defaultColWidth="9.13888888888889" defaultRowHeight="13.2" outlineLevelRow="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9" t="s">
        <v>61</v>
      </c>
      <c r="Y1" s="9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4" t="s">
        <v>70</v>
      </c>
      <c r="B2" s="4"/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5" t="s">
        <v>75</v>
      </c>
      <c r="I2" s="5" t="s">
        <v>76</v>
      </c>
      <c r="J2" s="5" t="s">
        <v>2</v>
      </c>
      <c r="K2" s="5" t="s">
        <v>77</v>
      </c>
      <c r="L2" s="5">
        <v>1</v>
      </c>
      <c r="M2" s="5">
        <v>1</v>
      </c>
      <c r="N2" s="5" t="s">
        <v>78</v>
      </c>
      <c r="O2" s="5" t="s">
        <v>79</v>
      </c>
      <c r="P2" s="5" t="s">
        <v>80</v>
      </c>
      <c r="Q2" s="5"/>
      <c r="R2" s="11" t="s">
        <v>20</v>
      </c>
      <c r="S2" s="12" t="s">
        <v>19</v>
      </c>
      <c r="T2" s="5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ht="12.75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85</v>
      </c>
      <c r="B1" s="3" t="s">
        <v>86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87</v>
      </c>
      <c r="H1" s="3" t="s">
        <v>88</v>
      </c>
      <c r="I1" s="3" t="s">
        <v>13</v>
      </c>
      <c r="J1" s="3" t="s">
        <v>17</v>
      </c>
      <c r="K1" s="3" t="s">
        <v>18</v>
      </c>
      <c r="L1" s="9" t="s">
        <v>89</v>
      </c>
      <c r="M1" s="3" t="s">
        <v>90</v>
      </c>
      <c r="N1" s="3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92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7" sqref="A7:C8"/>
    </sheetView>
  </sheetViews>
  <sheetFormatPr defaultColWidth="8.88888888888889" defaultRowHeight="13.2" outlineLevelRow="7"/>
  <cols>
    <col min="4" max="4" width="9.11111111111111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t="s">
        <v>93</v>
      </c>
    </row>
    <row r="2" ht="14.25" customHeight="1" spans="1:9">
      <c r="A2" s="4" t="s">
        <v>70</v>
      </c>
      <c r="B2" s="5" t="s">
        <v>79</v>
      </c>
      <c r="C2" s="5" t="s">
        <v>80</v>
      </c>
      <c r="D2" s="6">
        <v>387</v>
      </c>
      <c r="E2" t="str">
        <f>VLOOKUP(A2,HOP!A:L,12,0)</f>
        <v>387.00</v>
      </c>
      <c r="F2" t="str">
        <f>VLOOKUP(A2,HOP!A:C,3,0)</f>
        <v>3263060</v>
      </c>
      <c r="G2">
        <f>D2-E2</f>
        <v>0</v>
      </c>
      <c r="H2" t="str">
        <f>$H$1&amp;F2</f>
        <v>,3263060</v>
      </c>
      <c r="I2" t="str">
        <f>VLOOKUP(A2,HOP!A:U,21,0)</f>
        <v>直连</v>
      </c>
    </row>
    <row r="4" spans="4:4">
      <c r="D4">
        <f>SUM(D2:D3)</f>
        <v>387</v>
      </c>
    </row>
    <row r="5" ht="15.6" spans="4:4">
      <c r="D5" s="7" t="s">
        <v>22</v>
      </c>
    </row>
    <row r="7" spans="1:3">
      <c r="A7" t="s">
        <v>94</v>
      </c>
      <c r="C7">
        <v>387</v>
      </c>
    </row>
    <row r="8" spans="1:3">
      <c r="A8" s="8" t="s">
        <v>95</v>
      </c>
      <c r="C8">
        <f>SUM(C7:C7)</f>
        <v>387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G14" sqref="G14"/>
    </sheetView>
  </sheetViews>
  <sheetFormatPr defaultColWidth="8.88888888888889" defaultRowHeight="13.2" outlineLevelRow="1"/>
  <cols>
    <col min="1" max="16383" width="8.88888888888889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115</v>
      </c>
      <c r="E2" s="1" t="s">
        <v>77</v>
      </c>
      <c r="F2" s="1" t="s">
        <v>79</v>
      </c>
      <c r="G2" s="1" t="s">
        <v>80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72</v>
      </c>
      <c r="T2" s="1" t="s">
        <v>34</v>
      </c>
      <c r="U2" s="1" t="s">
        <v>124</v>
      </c>
      <c r="V2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2023-05-08T02:27:48Z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82788D4EEF7D4A89812A8C1D1D19D484_12</vt:lpwstr>
  </property>
</Properties>
</file>