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<sst xmlns="http://schemas.openxmlformats.org/spreadsheetml/2006/main" count="287" uniqueCount="166">
  <si>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</si>
  <si>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</si>
  <si>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</si>
  <si>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</si>
  <si>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</si>
  <si>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</si>
  <si>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</si>
  <si>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</si>
  <si>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</si>
  <si>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</si>
  <si>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</si>
  <si>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</si>
  <si>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</si>
  <si>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</si>
  <si>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</si>
  <si>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</si>
  <si>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</si>
  <si>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</si>
  <si>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</si>
  <si>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</si>
  <si>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</si>
  <si>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</si>
  <si>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</si>
  <si>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</si>
  <si>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</si>
  <si>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999222813754472	</t>
  </si>
  <si>
    <t>Ctrip</t>
  </si>
  <si>
    <t>正常</t>
  </si>
  <si>
    <t>[胡志明市]思廷西贡格兰德酒店(Eastin Grand Hotel Saigon)(13659980)</t>
  </si>
  <si>
    <t>高级房(至少连住2晚及以上)&lt;早餐&gt;</t>
  </si>
  <si>
    <t>USD</t>
  </si>
  <si>
    <t>owi/jiang wei</t>
  </si>
  <si>
    <t>CA6352230508USD-W</t>
  </si>
  <si>
    <t>未提现</t>
  </si>
  <si>
    <t>携程开票</t>
  </si>
  <si>
    <t xml:space="preserve">3045289	</t>
  </si>
  <si>
    <t xml:space="preserve">-1459957209	</t>
  </si>
  <si>
    <t xml:space="preserve">999223028823732	</t>
  </si>
  <si>
    <t>[巴都丁宜]槟城硬石酒店(Hard Rock Hotel Penang)(8981618)</t>
  </si>
  <si>
    <t>海景豪华房（阳台）(至少连住2晚及以上)&lt;早餐&gt;</t>
  </si>
  <si>
    <t>ZHENG/HANMIAN</t>
  </si>
  <si>
    <t xml:space="preserve">3094051	</t>
  </si>
  <si>
    <t xml:space="preserve">15703788	</t>
  </si>
  <si>
    <t xml:space="preserve">999223522891781	</t>
  </si>
  <si>
    <t>[长滩岛]长滩岛赫娜水晶沙度假酒店(Henann Crystal Sands Resort)(11160832)</t>
  </si>
  <si>
    <t>豪华房(至少连住2晚及以上)&lt;早餐&gt;</t>
  </si>
  <si>
    <t>Vesagas/Rommel</t>
  </si>
  <si>
    <t xml:space="preserve">3204621	</t>
  </si>
  <si>
    <t xml:space="preserve">HCS211-11692	</t>
  </si>
  <si>
    <t xml:space="preserve">999223724868999	</t>
  </si>
  <si>
    <t>[首尔]空中花园酒店明洞1号店(Hotel Skypark Myeongdong 1)(8667919)</t>
  </si>
  <si>
    <t>三人房(至少连住2晚及以上)</t>
  </si>
  <si>
    <t>CHEN/CHENG</t>
  </si>
  <si>
    <t xml:space="preserve">3244351	</t>
  </si>
  <si>
    <t xml:space="preserve">20230418620445890	</t>
  </si>
  <si>
    <t xml:space="preserve">999223873806305	</t>
  </si>
  <si>
    <t>[曼谷]曼谷拉查丹利中心酒店(Grande Centre Point Hotel Ratchadamri Bangkok)(23861662)</t>
  </si>
  <si>
    <t>两卧室行政套房(至少连住2晚及以上)&lt;早餐&gt;</t>
  </si>
  <si>
    <t>HE/JIAMIN,HE/XIAOHONG,GAO/YINGZHUANG,HE/GUANGHUI</t>
  </si>
  <si>
    <t xml:space="preserve">3296302	</t>
  </si>
  <si>
    <t xml:space="preserve">364852	</t>
  </si>
  <si>
    <t xml:space="preserve">999223954959473	</t>
  </si>
  <si>
    <t>[曼谷]曼谷千禧希尔顿酒店(Millennium Hilton Bangkok)(23861535)</t>
  </si>
  <si>
    <t>河景特大号豪华间(至少连住2晚及以上)</t>
  </si>
  <si>
    <t>JIN/KAIYE</t>
  </si>
  <si>
    <t xml:space="preserve">3312510	</t>
  </si>
  <si>
    <t xml:space="preserve">3367014343	</t>
  </si>
  <si>
    <t xml:space="preserve">999223983369356	</t>
  </si>
  <si>
    <t>[皮皮岛]披披群岛港口景观酒店 - SHA Extra Plus 认证(Phi Phi Harbour View Hotel)(44794390)</t>
  </si>
  <si>
    <t>豪华直通泳池房(至少连住2晚及以上)&lt;早餐&gt;</t>
  </si>
  <si>
    <t>ZHU/LIXI</t>
  </si>
  <si>
    <t xml:space="preserve">3319793	</t>
  </si>
  <si>
    <t xml:space="preserve">HGUConf1501604227	</t>
  </si>
  <si>
    <t>,</t>
  </si>
  <si>
    <t>A230508093000911</t>
  </si>
  <si>
    <t>A230508093220911</t>
  </si>
  <si>
    <t>USD / THB 当前参考汇率: 33.865</t>
  </si>
  <si>
    <t>总计：4527 USD/
153306.86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</si>
  <si>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</si>
  <si>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</si>
  <si>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</si>
  <si>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</si>
  <si>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</si>
  <si>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</si>
  <si>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</si>
  <si>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</si>
  <si>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</si>
  <si>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</si>
  <si>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</si>
  <si>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</si>
  <si>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</si>
  <si>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</si>
  <si>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</si>
  <si>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</si>
  <si>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</si>
  <si>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</si>
  <si>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</si>
  <si>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2023-05-03</t>
  </si>
  <si>
    <t>3319793</t>
  </si>
  <si>
    <t>皮皮岛海景酒店</t>
  </si>
  <si>
    <t>ZHU LIXI</t>
  </si>
  <si>
    <t>2023-05-06</t>
  </si>
  <si>
    <t>退房日周结</t>
  </si>
  <si>
    <t>2230.89</t>
  </si>
  <si>
    <t>321.00</t>
  </si>
  <si>
    <t>0</t>
  </si>
  <si>
    <t>0.00</t>
  </si>
  <si>
    <t>携程国际直连(CIT)</t>
  </si>
  <si>
    <t>01.011176</t>
  </si>
  <si>
    <t>2023-05-03 12:34:44</t>
  </si>
  <si>
    <t>否</t>
  </si>
  <si>
    <t>CIT(Thailand) CO,. Ltd</t>
  </si>
  <si>
    <t>直连</t>
  </si>
  <si>
    <t>泰国</t>
  </si>
  <si>
    <t>2023-05-01</t>
  </si>
  <si>
    <t>3312510</t>
  </si>
  <si>
    <t>曼谷千禧希尔顿酒店</t>
  </si>
  <si>
    <t>JIN KAIYE</t>
  </si>
  <si>
    <t>2650.24</t>
  </si>
  <si>
    <t>382.00</t>
  </si>
  <si>
    <t>2023-05-01 16:42:13</t>
  </si>
  <si>
    <t>2023-04-27</t>
  </si>
  <si>
    <t>3296302</t>
  </si>
  <si>
    <t>曼谷拉查丹利中心酒店  (SHA Plus+)</t>
  </si>
  <si>
    <t>HE JIAMIN,HE XIAOHONG,GAO YINGZHUANG,HE GUANGHUI</t>
  </si>
  <si>
    <t>2023-04-30</t>
  </si>
  <si>
    <t>2023-05-05</t>
  </si>
  <si>
    <t>10718.14</t>
  </si>
  <si>
    <t>1544.00</t>
  </si>
  <si>
    <t>2023-04-27 15:29:06</t>
  </si>
  <si>
    <t>直采</t>
  </si>
  <si>
    <t>2023-04-18</t>
  </si>
  <si>
    <t>3244351</t>
  </si>
  <si>
    <t>空中花园酒店明洞1号店</t>
  </si>
  <si>
    <t>CHEN CHENG</t>
  </si>
  <si>
    <t>2023-04-29</t>
  </si>
  <si>
    <t>3987.74</t>
  </si>
  <si>
    <t>578.00</t>
  </si>
  <si>
    <t>2023-04-18 18:33:42</t>
  </si>
  <si>
    <t>韩国</t>
  </si>
  <si>
    <t>2023-04-07</t>
  </si>
  <si>
    <t>3204621</t>
  </si>
  <si>
    <t>长滩岛赫娜水晶沙度假酒店</t>
  </si>
  <si>
    <t>Vesagas Rommel</t>
  </si>
  <si>
    <t>2023-05-02</t>
  </si>
  <si>
    <t>5489.38</t>
  </si>
  <si>
    <t>796.00</t>
  </si>
  <si>
    <t>2023-04-07 14:35:31</t>
  </si>
  <si>
    <t>菲律宾</t>
  </si>
  <si>
    <t>2023-03-05</t>
  </si>
  <si>
    <t>3094051</t>
  </si>
  <si>
    <t>槟城硬石酒店</t>
  </si>
  <si>
    <t>ZHENG HANMIAN</t>
  </si>
  <si>
    <t>2023-04-28</t>
  </si>
  <si>
    <t>5313.95</t>
  </si>
  <si>
    <t>768.00</t>
  </si>
  <si>
    <t>2023-03-05 10:27:18</t>
  </si>
  <si>
    <t>马来西亚</t>
  </si>
  <si>
    <t>2023-02-19</t>
  </si>
  <si>
    <t>3045289</t>
  </si>
  <si>
    <t>思廷西贡格兰德酒店</t>
  </si>
  <si>
    <t>owi jiang wei</t>
  </si>
  <si>
    <t>949.73</t>
  </si>
  <si>
    <t>138.00</t>
  </si>
  <si>
    <t>2023-02-19 13:03:07</t>
  </si>
  <si>
    <t>越南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</si>
</sst>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17</xdr:row>
      <xdr:rowOff>38100</xdr:rowOff>
    </xdr:from>
    <xdr:to>
      <xdr:col>14</xdr:col>
      <xdr:colOff>61595</xdr:colOff>
      <xdr:row>41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47060"/>
          <a:ext cx="9959340" cy="4488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10" defaultRowHeight="14.4" outlineLevelRow="7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45045</v>
      </c>
      <c r="G2" s="6">
        <v>45047</v>
      </c>
      <c r="H2" s="4">
        <v>1</v>
      </c>
      <c r="I2" s="4">
        <v>2</v>
      </c>
      <c r="J2" s="4">
        <v>2</v>
      </c>
      <c r="K2" s="4" t="s">
        <v>30</v>
      </c>
      <c r="L2" s="4">
        <v>138</v>
      </c>
      <c r="M2" s="4">
        <v>138</v>
      </c>
      <c r="N2" s="4" t="s">
        <v>31</v>
      </c>
      <c r="O2" s="4" t="s">
        <v>32</v>
      </c>
      <c r="P2" s="4" t="s">
        <v>33</v>
      </c>
      <c r="Q2" s="4">
        <v>0</v>
      </c>
      <c r="R2" s="7">
        <v>44976</v>
      </c>
      <c r="S2" s="6">
        <v>45054</v>
      </c>
      <c r="T2" s="4" t="s">
        <v>34</v>
      </c>
      <c r="U2" s="4">
        <v>138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45044</v>
      </c>
      <c r="G3" s="6">
        <v>45049</v>
      </c>
      <c r="H3" s="4">
        <v>1</v>
      </c>
      <c r="I3" s="4">
        <v>5</v>
      </c>
      <c r="J3" s="4">
        <v>5</v>
      </c>
      <c r="K3" s="4" t="s">
        <v>30</v>
      </c>
      <c r="L3" s="4">
        <v>768</v>
      </c>
      <c r="M3" s="4">
        <v>768</v>
      </c>
      <c r="N3" s="4" t="s">
        <v>40</v>
      </c>
      <c r="O3" s="4" t="s">
        <v>32</v>
      </c>
      <c r="P3" s="4" t="s">
        <v>33</v>
      </c>
      <c r="Q3" s="4">
        <v>0</v>
      </c>
      <c r="R3" s="7">
        <v>44990</v>
      </c>
      <c r="S3" s="6">
        <v>45054</v>
      </c>
      <c r="T3" s="4" t="s">
        <v>34</v>
      </c>
      <c r="U3" s="4">
        <v>768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45045</v>
      </c>
      <c r="G4" s="6">
        <v>45048</v>
      </c>
      <c r="H4" s="4">
        <v>1</v>
      </c>
      <c r="I4" s="4">
        <v>3</v>
      </c>
      <c r="J4" s="4">
        <v>3</v>
      </c>
      <c r="K4" s="4" t="s">
        <v>30</v>
      </c>
      <c r="L4" s="4">
        <v>796</v>
      </c>
      <c r="M4" s="4">
        <v>796</v>
      </c>
      <c r="N4" s="4" t="s">
        <v>46</v>
      </c>
      <c r="O4" s="4" t="s">
        <v>32</v>
      </c>
      <c r="P4" s="4" t="s">
        <v>33</v>
      </c>
      <c r="Q4" s="4">
        <v>0</v>
      </c>
      <c r="R4" s="7">
        <v>45023</v>
      </c>
      <c r="S4" s="6">
        <v>45054</v>
      </c>
      <c r="T4" s="4" t="s">
        <v>34</v>
      </c>
      <c r="U4" s="4">
        <v>796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45045</v>
      </c>
      <c r="G5" s="6">
        <v>45049</v>
      </c>
      <c r="H5" s="4">
        <v>1</v>
      </c>
      <c r="I5" s="4">
        <v>4</v>
      </c>
      <c r="J5" s="4">
        <v>4</v>
      </c>
      <c r="K5" s="4" t="s">
        <v>30</v>
      </c>
      <c r="L5" s="4">
        <v>578</v>
      </c>
      <c r="M5" s="4">
        <v>578</v>
      </c>
      <c r="N5" s="4" t="s">
        <v>52</v>
      </c>
      <c r="O5" s="4" t="s">
        <v>32</v>
      </c>
      <c r="P5" s="4" t="s">
        <v>33</v>
      </c>
      <c r="Q5" s="4">
        <v>0</v>
      </c>
      <c r="R5" s="7">
        <v>45034</v>
      </c>
      <c r="S5" s="6">
        <v>45054</v>
      </c>
      <c r="T5" s="4" t="s">
        <v>34</v>
      </c>
      <c r="U5" s="4">
        <v>578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45046</v>
      </c>
      <c r="G6" s="6">
        <v>45051</v>
      </c>
      <c r="H6" s="4">
        <v>1</v>
      </c>
      <c r="I6" s="4">
        <v>5</v>
      </c>
      <c r="J6" s="4">
        <v>5</v>
      </c>
      <c r="K6" s="4" t="s">
        <v>30</v>
      </c>
      <c r="L6" s="4">
        <v>1544</v>
      </c>
      <c r="M6" s="4">
        <v>1544</v>
      </c>
      <c r="N6" s="4" t="s">
        <v>58</v>
      </c>
      <c r="O6" s="4" t="s">
        <v>32</v>
      </c>
      <c r="P6" s="4" t="s">
        <v>33</v>
      </c>
      <c r="Q6" s="4">
        <v>0</v>
      </c>
      <c r="R6" s="7">
        <v>45043</v>
      </c>
      <c r="S6" s="6">
        <v>45054</v>
      </c>
      <c r="T6" s="4" t="s">
        <v>34</v>
      </c>
      <c r="U6" s="4">
        <v>1544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45047</v>
      </c>
      <c r="G7" s="6">
        <v>45049</v>
      </c>
      <c r="H7" s="4">
        <v>1</v>
      </c>
      <c r="I7" s="4">
        <v>2</v>
      </c>
      <c r="J7" s="4">
        <v>2</v>
      </c>
      <c r="K7" s="4" t="s">
        <v>30</v>
      </c>
      <c r="L7" s="4">
        <v>382</v>
      </c>
      <c r="M7" s="4">
        <v>382</v>
      </c>
      <c r="N7" s="4" t="s">
        <v>64</v>
      </c>
      <c r="O7" s="4" t="s">
        <v>32</v>
      </c>
      <c r="P7" s="4" t="s">
        <v>33</v>
      </c>
      <c r="Q7" s="4">
        <v>0</v>
      </c>
      <c r="R7" s="7">
        <v>45047</v>
      </c>
      <c r="S7" s="6">
        <v>45054</v>
      </c>
      <c r="T7" s="4" t="s">
        <v>34</v>
      </c>
      <c r="U7" s="4">
        <v>382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45049</v>
      </c>
      <c r="G8" s="6">
        <v>45052</v>
      </c>
      <c r="H8" s="4">
        <v>1</v>
      </c>
      <c r="I8" s="4">
        <v>3</v>
      </c>
      <c r="J8" s="4">
        <v>3</v>
      </c>
      <c r="K8" s="4" t="s">
        <v>30</v>
      </c>
      <c r="L8" s="4">
        <v>321</v>
      </c>
      <c r="M8" s="4">
        <v>321</v>
      </c>
      <c r="N8" s="4" t="s">
        <v>70</v>
      </c>
      <c r="O8" s="4" t="s">
        <v>32</v>
      </c>
      <c r="P8" s="4" t="s">
        <v>33</v>
      </c>
      <c r="Q8" s="4">
        <v>0</v>
      </c>
      <c r="R8" s="7">
        <v>45049</v>
      </c>
      <c r="S8" s="6">
        <v>45054</v>
      </c>
      <c r="T8" s="4" t="s">
        <v>34</v>
      </c>
      <c r="U8" s="4">
        <v>321</v>
      </c>
      <c r="V8" s="4">
        <v>0</v>
      </c>
      <c r="W8" s="4">
        <v>0</v>
      </c>
      <c r="X8" s="4" t="s">
        <v>71</v>
      </c>
      <c r="Y8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4" workbookViewId="0">
      <selection activeCell="F15" sqref="F15"/>
    </sheetView>
  </sheetViews>
  <sheetFormatPr defaultColWidth="10" defaultRowHeight="14.4"/>
  <cols>
    <col min="1" max="1" width="12.8888888888889" style="4"/>
    <col min="2" max="2" width="10.7777777777778" style="4"/>
    <col min="3" max="3" width="10" style="4"/>
    <col min="4" max="4" width="10.6666666666667" style="4"/>
    <col min="5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999222813754472</v>
      </c>
      <c r="B2" s="6">
        <v>45045</v>
      </c>
      <c r="C2" s="6">
        <v>45047</v>
      </c>
      <c r="D2" s="4">
        <v>138</v>
      </c>
      <c r="E2" s="4" t="str">
        <f>VLOOKUP(A2,HOP!A:L,12,0)</f>
        <v>138.00</v>
      </c>
      <c r="F2" s="4" t="str">
        <f>VLOOKUP(A2,HOP!A:C,3,0)</f>
        <v>3045289</v>
      </c>
      <c r="G2" s="4">
        <f>D2-E2</f>
        <v>0</v>
      </c>
      <c r="H2" s="4" t="str">
        <f>$H$1&amp;F2</f>
        <v>,3045289</v>
      </c>
      <c r="I2" s="4" t="str">
        <f>VLOOKUP(A2,HOP!A:U,21,0)</f>
        <v>直连</v>
      </c>
    </row>
    <row r="3" s="4" customFormat="1" spans="1:9">
      <c r="A3" s="5">
        <v>999223028823732</v>
      </c>
      <c r="B3" s="6">
        <v>45044</v>
      </c>
      <c r="C3" s="6">
        <v>45049</v>
      </c>
      <c r="D3" s="4">
        <v>768</v>
      </c>
      <c r="E3" s="4" t="str">
        <f>VLOOKUP(A3,HOP!A:L,12,0)</f>
        <v>768.00</v>
      </c>
      <c r="F3" s="4" t="str">
        <f>VLOOKUP(A3,HOP!A:C,3,0)</f>
        <v>3094051</v>
      </c>
      <c r="G3" s="4">
        <f t="shared" ref="G3:G8" si="0">D3-E3</f>
        <v>0</v>
      </c>
      <c r="H3" s="4" t="str">
        <f t="shared" ref="H3:H8" si="1">$H$1&amp;F3</f>
        <v>,3094051</v>
      </c>
      <c r="I3" s="4" t="str">
        <f>VLOOKUP(A3,HOP!A:U,21,0)</f>
        <v>直采</v>
      </c>
    </row>
    <row r="4" s="4" customFormat="1" spans="1:9">
      <c r="A4" s="5">
        <v>999223522891781</v>
      </c>
      <c r="B4" s="6">
        <v>45045</v>
      </c>
      <c r="C4" s="6">
        <v>45048</v>
      </c>
      <c r="D4" s="4">
        <v>796</v>
      </c>
      <c r="E4" s="4" t="str">
        <f>VLOOKUP(A4,HOP!A:L,12,0)</f>
        <v>796.00</v>
      </c>
      <c r="F4" s="4" t="str">
        <f>VLOOKUP(A4,HOP!A:C,3,0)</f>
        <v>3204621</v>
      </c>
      <c r="G4" s="4">
        <f t="shared" si="0"/>
        <v>0</v>
      </c>
      <c r="H4" s="4" t="str">
        <f t="shared" si="1"/>
        <v>,3204621</v>
      </c>
      <c r="I4" s="4" t="str">
        <f>VLOOKUP(A4,HOP!A:U,21,0)</f>
        <v>直采</v>
      </c>
    </row>
    <row r="5" s="4" customFormat="1" spans="1:9">
      <c r="A5" s="5">
        <v>999223724868999</v>
      </c>
      <c r="B5" s="6">
        <v>45045</v>
      </c>
      <c r="C5" s="6">
        <v>45049</v>
      </c>
      <c r="D5" s="4">
        <v>578</v>
      </c>
      <c r="E5" s="4" t="str">
        <f>VLOOKUP(A5,HOP!A:L,12,0)</f>
        <v>578.00</v>
      </c>
      <c r="F5" s="4" t="str">
        <f>VLOOKUP(A5,HOP!A:C,3,0)</f>
        <v>3244351</v>
      </c>
      <c r="G5" s="4">
        <f t="shared" si="0"/>
        <v>0</v>
      </c>
      <c r="H5" s="4" t="str">
        <f t="shared" si="1"/>
        <v>,3244351</v>
      </c>
      <c r="I5" s="4" t="str">
        <f>VLOOKUP(A5,HOP!A:U,21,0)</f>
        <v>直连</v>
      </c>
    </row>
    <row r="6" s="4" customFormat="1" spans="1:9">
      <c r="A6" s="5">
        <v>999223873806305</v>
      </c>
      <c r="B6" s="6">
        <v>45046</v>
      </c>
      <c r="C6" s="6">
        <v>45051</v>
      </c>
      <c r="D6" s="4">
        <v>1544</v>
      </c>
      <c r="E6" s="4" t="str">
        <f>VLOOKUP(A6,HOP!A:L,12,0)</f>
        <v>1544.00</v>
      </c>
      <c r="F6" s="4" t="str">
        <f>VLOOKUP(A6,HOP!A:C,3,0)</f>
        <v>3296302</v>
      </c>
      <c r="G6" s="4">
        <f t="shared" si="0"/>
        <v>0</v>
      </c>
      <c r="H6" s="4" t="str">
        <f t="shared" si="1"/>
        <v>,3296302</v>
      </c>
      <c r="I6" s="4" t="str">
        <f>VLOOKUP(A6,HOP!A:U,21,0)</f>
        <v>直采</v>
      </c>
    </row>
    <row r="7" s="4" customFormat="1" spans="1:9">
      <c r="A7" s="5">
        <v>999223954959473</v>
      </c>
      <c r="B7" s="6">
        <v>45047</v>
      </c>
      <c r="C7" s="6">
        <v>45049</v>
      </c>
      <c r="D7" s="4">
        <v>382</v>
      </c>
      <c r="E7" s="4" t="str">
        <f>VLOOKUP(A7,HOP!A:L,12,0)</f>
        <v>382.00</v>
      </c>
      <c r="F7" s="4" t="str">
        <f>VLOOKUP(A7,HOP!A:C,3,0)</f>
        <v>3312510</v>
      </c>
      <c r="G7" s="4">
        <f t="shared" si="0"/>
        <v>0</v>
      </c>
      <c r="H7" s="4" t="str">
        <f t="shared" si="1"/>
        <v>,3312510</v>
      </c>
      <c r="I7" s="4" t="str">
        <f>VLOOKUP(A7,HOP!A:U,21,0)</f>
        <v>直连</v>
      </c>
    </row>
    <row r="8" s="4" customFormat="1" spans="1:9">
      <c r="A8" s="5">
        <v>999223983369356</v>
      </c>
      <c r="B8" s="6">
        <v>45049</v>
      </c>
      <c r="C8" s="6">
        <v>45052</v>
      </c>
      <c r="D8" s="4">
        <v>321</v>
      </c>
      <c r="E8" s="4" t="str">
        <f>VLOOKUP(A8,HOP!A:L,12,0)</f>
        <v>321.00</v>
      </c>
      <c r="F8" s="4" t="str">
        <f>VLOOKUP(A8,HOP!A:C,3,0)</f>
        <v>3319793</v>
      </c>
      <c r="G8" s="4">
        <f t="shared" si="0"/>
        <v>0</v>
      </c>
      <c r="H8" s="4" t="str">
        <f t="shared" si="1"/>
        <v>,3319793</v>
      </c>
      <c r="I8" s="4" t="str">
        <f>VLOOKUP(A8,HOP!A:U,21,0)</f>
        <v>直连</v>
      </c>
    </row>
    <row r="10" spans="4:4">
      <c r="D10" s="4">
        <f>SUM(D2:D9)</f>
        <v>4527</v>
      </c>
    </row>
    <row r="11" spans="4:4">
      <c r="D11" s="4">
        <v>4527</v>
      </c>
    </row>
    <row r="13" spans="1:4">
      <c r="A13" s="4" t="s">
        <v>74</v>
      </c>
      <c r="C13" s="4">
        <v>3108</v>
      </c>
      <c r="D13" s="4">
        <v>105252.42</v>
      </c>
    </row>
    <row r="14" spans="1:4">
      <c r="A14" s="4" t="s">
        <v>75</v>
      </c>
      <c r="C14" s="4">
        <v>1419</v>
      </c>
      <c r="D14" s="4">
        <v>48054.44</v>
      </c>
    </row>
    <row r="15" spans="1:4">
      <c r="A15" s="4" t="s">
        <v>76</v>
      </c>
      <c r="C15" s="4">
        <f>SUM(C13:C14)</f>
        <v>4527</v>
      </c>
      <c r="D15" s="4">
        <f>SUM(D13:D14)</f>
        <v>153306.86</v>
      </c>
    </row>
    <row r="16" spans="1:1">
      <c r="A16" s="4" t="s">
        <v>77</v>
      </c>
    </row>
  </sheetData>
  <autoFilter ref="A1:X8">
    <extLst/>
  </autoFilter>
  <conditionalFormatting sqref="A1:A16 A19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15" sqref="D15"/>
    </sheetView>
  </sheetViews>
  <sheetFormatPr defaultColWidth="9" defaultRowHeight="14.4" outlineLevelRow="7"/>
  <cols>
    <col min="1" max="1" width="12.8888888888889"/>
  </cols>
  <sheetData>
    <row r="1" spans="1:22">
      <c r="A1" s="1" t="s">
        <v>78</v>
      </c>
      <c r="B1" s="1" t="s">
        <v>79</v>
      </c>
      <c r="C1" s="1" t="s">
        <v>80</v>
      </c>
      <c r="D1" s="1" t="s">
        <v>81</v>
      </c>
      <c r="E1" s="1" t="s">
        <v>13</v>
      </c>
      <c r="F1" s="1" t="s">
        <v>5</v>
      </c>
      <c r="G1" s="1" t="s">
        <v>6</v>
      </c>
      <c r="H1" s="1" t="s">
        <v>82</v>
      </c>
      <c r="I1" s="1" t="s">
        <v>83</v>
      </c>
      <c r="J1" s="1" t="s">
        <v>84</v>
      </c>
      <c r="K1" s="1" t="s">
        <v>85</v>
      </c>
      <c r="L1" s="1" t="s">
        <v>86</v>
      </c>
      <c r="M1" s="1" t="s">
        <v>87</v>
      </c>
      <c r="N1" s="1" t="s">
        <v>88</v>
      </c>
      <c r="O1" s="1" t="s">
        <v>89</v>
      </c>
      <c r="P1" s="1" t="s">
        <v>90</v>
      </c>
      <c r="Q1" s="1" t="s">
        <v>91</v>
      </c>
      <c r="R1" s="1" t="s">
        <v>92</v>
      </c>
      <c r="S1" s="1" t="s">
        <v>93</v>
      </c>
      <c r="T1" s="1" t="s">
        <v>94</v>
      </c>
      <c r="U1" s="1" t="s">
        <v>95</v>
      </c>
      <c r="V1" s="1" t="s">
        <v>96</v>
      </c>
    </row>
    <row r="2" spans="1:22">
      <c r="A2" s="2">
        <v>999223983369356</v>
      </c>
      <c r="B2" s="3" t="s">
        <v>97</v>
      </c>
      <c r="C2" s="3" t="s">
        <v>98</v>
      </c>
      <c r="D2" s="3" t="s">
        <v>99</v>
      </c>
      <c r="E2" s="3" t="s">
        <v>100</v>
      </c>
      <c r="F2" s="3" t="s">
        <v>97</v>
      </c>
      <c r="G2" s="3" t="s">
        <v>101</v>
      </c>
      <c r="H2" s="3" t="s">
        <v>102</v>
      </c>
      <c r="I2" s="3" t="s">
        <v>103</v>
      </c>
      <c r="J2" s="3" t="s">
        <v>30</v>
      </c>
      <c r="K2" s="3" t="s">
        <v>104</v>
      </c>
      <c r="L2" s="3" t="s">
        <v>104</v>
      </c>
      <c r="M2" s="3" t="s">
        <v>105</v>
      </c>
      <c r="N2" s="3" t="s">
        <v>105</v>
      </c>
      <c r="O2" s="3" t="s">
        <v>106</v>
      </c>
      <c r="P2" s="3" t="s">
        <v>107</v>
      </c>
      <c r="Q2" s="3" t="s">
        <v>108</v>
      </c>
      <c r="R2" s="3" t="s">
        <v>109</v>
      </c>
      <c r="S2" s="3" t="s">
        <v>110</v>
      </c>
      <c r="T2" s="3" t="s">
        <v>111</v>
      </c>
      <c r="U2" s="3" t="s">
        <v>112</v>
      </c>
      <c r="V2" s="3" t="s">
        <v>113</v>
      </c>
    </row>
    <row r="3" spans="1:22">
      <c r="A3" s="2">
        <v>999223954959473</v>
      </c>
      <c r="B3" s="3" t="s">
        <v>114</v>
      </c>
      <c r="C3" s="3" t="s">
        <v>115</v>
      </c>
      <c r="D3" s="3" t="s">
        <v>116</v>
      </c>
      <c r="E3" s="3" t="s">
        <v>117</v>
      </c>
      <c r="F3" s="3" t="s">
        <v>114</v>
      </c>
      <c r="G3" s="3" t="s">
        <v>97</v>
      </c>
      <c r="H3" s="3" t="s">
        <v>102</v>
      </c>
      <c r="I3" s="3" t="s">
        <v>118</v>
      </c>
      <c r="J3" s="3" t="s">
        <v>30</v>
      </c>
      <c r="K3" s="3" t="s">
        <v>119</v>
      </c>
      <c r="L3" s="3" t="s">
        <v>119</v>
      </c>
      <c r="M3" s="3" t="s">
        <v>105</v>
      </c>
      <c r="N3" s="3" t="s">
        <v>105</v>
      </c>
      <c r="O3" s="3" t="s">
        <v>106</v>
      </c>
      <c r="P3" s="3" t="s">
        <v>107</v>
      </c>
      <c r="Q3" s="3" t="s">
        <v>108</v>
      </c>
      <c r="R3" s="3" t="s">
        <v>120</v>
      </c>
      <c r="S3" s="3" t="s">
        <v>110</v>
      </c>
      <c r="T3" s="3" t="s">
        <v>111</v>
      </c>
      <c r="U3" s="3" t="s">
        <v>112</v>
      </c>
      <c r="V3" s="3" t="s">
        <v>113</v>
      </c>
    </row>
    <row r="4" spans="1:22">
      <c r="A4" s="2">
        <v>999223873806305</v>
      </c>
      <c r="B4" s="3" t="s">
        <v>121</v>
      </c>
      <c r="C4" s="3" t="s">
        <v>122</v>
      </c>
      <c r="D4" s="3" t="s">
        <v>123</v>
      </c>
      <c r="E4" s="3" t="s">
        <v>124</v>
      </c>
      <c r="F4" s="3" t="s">
        <v>125</v>
      </c>
      <c r="G4" s="3" t="s">
        <v>126</v>
      </c>
      <c r="H4" s="3" t="s">
        <v>102</v>
      </c>
      <c r="I4" s="3" t="s">
        <v>127</v>
      </c>
      <c r="J4" s="3" t="s">
        <v>30</v>
      </c>
      <c r="K4" s="3" t="s">
        <v>128</v>
      </c>
      <c r="L4" s="3" t="s">
        <v>128</v>
      </c>
      <c r="M4" s="3" t="s">
        <v>105</v>
      </c>
      <c r="N4" s="3" t="s">
        <v>105</v>
      </c>
      <c r="O4" s="3" t="s">
        <v>106</v>
      </c>
      <c r="P4" s="3" t="s">
        <v>107</v>
      </c>
      <c r="Q4" s="3" t="s">
        <v>108</v>
      </c>
      <c r="R4" s="3" t="s">
        <v>129</v>
      </c>
      <c r="S4" s="3" t="s">
        <v>110</v>
      </c>
      <c r="T4" s="3" t="s">
        <v>111</v>
      </c>
      <c r="U4" s="3" t="s">
        <v>130</v>
      </c>
      <c r="V4" s="3" t="s">
        <v>113</v>
      </c>
    </row>
    <row r="5" spans="1:22">
      <c r="A5" s="2">
        <v>999223724868999</v>
      </c>
      <c r="B5" s="3" t="s">
        <v>131</v>
      </c>
      <c r="C5" s="3" t="s">
        <v>132</v>
      </c>
      <c r="D5" s="3" t="s">
        <v>133</v>
      </c>
      <c r="E5" s="3" t="s">
        <v>134</v>
      </c>
      <c r="F5" s="3" t="s">
        <v>135</v>
      </c>
      <c r="G5" s="3" t="s">
        <v>97</v>
      </c>
      <c r="H5" s="3" t="s">
        <v>102</v>
      </c>
      <c r="I5" s="3" t="s">
        <v>136</v>
      </c>
      <c r="J5" s="3" t="s">
        <v>30</v>
      </c>
      <c r="K5" s="3" t="s">
        <v>137</v>
      </c>
      <c r="L5" s="3" t="s">
        <v>137</v>
      </c>
      <c r="M5" s="3" t="s">
        <v>105</v>
      </c>
      <c r="N5" s="3" t="s">
        <v>105</v>
      </c>
      <c r="O5" s="3" t="s">
        <v>106</v>
      </c>
      <c r="P5" s="3" t="s">
        <v>107</v>
      </c>
      <c r="Q5" s="3" t="s">
        <v>108</v>
      </c>
      <c r="R5" s="3" t="s">
        <v>138</v>
      </c>
      <c r="S5" s="3" t="s">
        <v>110</v>
      </c>
      <c r="T5" s="3" t="s">
        <v>111</v>
      </c>
      <c r="U5" s="3" t="s">
        <v>112</v>
      </c>
      <c r="V5" s="3" t="s">
        <v>139</v>
      </c>
    </row>
    <row r="6" spans="1:22">
      <c r="A6" s="2">
        <v>999223522891781</v>
      </c>
      <c r="B6" s="3" t="s">
        <v>140</v>
      </c>
      <c r="C6" s="3" t="s">
        <v>141</v>
      </c>
      <c r="D6" s="3" t="s">
        <v>142</v>
      </c>
      <c r="E6" s="3" t="s">
        <v>143</v>
      </c>
      <c r="F6" s="3" t="s">
        <v>135</v>
      </c>
      <c r="G6" s="3" t="s">
        <v>144</v>
      </c>
      <c r="H6" s="3" t="s">
        <v>102</v>
      </c>
      <c r="I6" s="3" t="s">
        <v>145</v>
      </c>
      <c r="J6" s="3" t="s">
        <v>30</v>
      </c>
      <c r="K6" s="3" t="s">
        <v>146</v>
      </c>
      <c r="L6" s="3" t="s">
        <v>146</v>
      </c>
      <c r="M6" s="3" t="s">
        <v>105</v>
      </c>
      <c r="N6" s="3" t="s">
        <v>105</v>
      </c>
      <c r="O6" s="3" t="s">
        <v>106</v>
      </c>
      <c r="P6" s="3" t="s">
        <v>107</v>
      </c>
      <c r="Q6" s="3" t="s">
        <v>108</v>
      </c>
      <c r="R6" s="3" t="s">
        <v>147</v>
      </c>
      <c r="S6" s="3" t="s">
        <v>110</v>
      </c>
      <c r="T6" s="3" t="s">
        <v>111</v>
      </c>
      <c r="U6" s="3" t="s">
        <v>130</v>
      </c>
      <c r="V6" s="3" t="s">
        <v>148</v>
      </c>
    </row>
    <row r="7" spans="1:22">
      <c r="A7" s="2">
        <v>999223028823732</v>
      </c>
      <c r="B7" s="3" t="s">
        <v>149</v>
      </c>
      <c r="C7" s="3" t="s">
        <v>150</v>
      </c>
      <c r="D7" s="3" t="s">
        <v>151</v>
      </c>
      <c r="E7" s="3" t="s">
        <v>152</v>
      </c>
      <c r="F7" s="3" t="s">
        <v>153</v>
      </c>
      <c r="G7" s="3" t="s">
        <v>97</v>
      </c>
      <c r="H7" s="3" t="s">
        <v>102</v>
      </c>
      <c r="I7" s="3" t="s">
        <v>154</v>
      </c>
      <c r="J7" s="3" t="s">
        <v>30</v>
      </c>
      <c r="K7" s="3" t="s">
        <v>155</v>
      </c>
      <c r="L7" s="3" t="s">
        <v>155</v>
      </c>
      <c r="M7" s="3" t="s">
        <v>105</v>
      </c>
      <c r="N7" s="3" t="s">
        <v>105</v>
      </c>
      <c r="O7" s="3" t="s">
        <v>106</v>
      </c>
      <c r="P7" s="3" t="s">
        <v>107</v>
      </c>
      <c r="Q7" s="3" t="s">
        <v>108</v>
      </c>
      <c r="R7" s="3" t="s">
        <v>156</v>
      </c>
      <c r="S7" s="3" t="s">
        <v>110</v>
      </c>
      <c r="T7" s="3" t="s">
        <v>111</v>
      </c>
      <c r="U7" s="3" t="s">
        <v>130</v>
      </c>
      <c r="V7" s="3" t="s">
        <v>157</v>
      </c>
    </row>
    <row r="8" spans="1:22">
      <c r="A8" s="2">
        <v>999222813754472</v>
      </c>
      <c r="B8" s="3" t="s">
        <v>158</v>
      </c>
      <c r="C8" s="3" t="s">
        <v>159</v>
      </c>
      <c r="D8" s="3" t="s">
        <v>160</v>
      </c>
      <c r="E8" s="3" t="s">
        <v>161</v>
      </c>
      <c r="F8" s="3" t="s">
        <v>135</v>
      </c>
      <c r="G8" s="3" t="s">
        <v>114</v>
      </c>
      <c r="H8" s="3" t="s">
        <v>102</v>
      </c>
      <c r="I8" s="3" t="s">
        <v>162</v>
      </c>
      <c r="J8" s="3" t="s">
        <v>30</v>
      </c>
      <c r="K8" s="3" t="s">
        <v>163</v>
      </c>
      <c r="L8" s="3" t="s">
        <v>163</v>
      </c>
      <c r="M8" s="3" t="s">
        <v>105</v>
      </c>
      <c r="N8" s="3" t="s">
        <v>105</v>
      </c>
      <c r="O8" s="3" t="s">
        <v>106</v>
      </c>
      <c r="P8" s="3" t="s">
        <v>107</v>
      </c>
      <c r="Q8" s="3" t="s">
        <v>108</v>
      </c>
      <c r="R8" s="3" t="s">
        <v>164</v>
      </c>
      <c r="S8" s="3" t="s">
        <v>110</v>
      </c>
      <c r="T8" s="3" t="s">
        <v>111</v>
      </c>
      <c r="U8" s="3" t="s">
        <v>112</v>
      </c>
      <c r="V8" s="3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2023-05-08T01:20:08Z</dcterms:created>
  <dcterms:modified xsi:type="dcterms:W3CDTF">2023-05-08T01:34:45Z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301D132D388A4018A67CAFED968D3165_12</vt:lpwstr>
  </property>
</Properties>
</file>