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对账!$1:$9</definedName>
  </definedNames>
  <calcPr calcId="144525"/>
</workbook>
</file>

<file path=xl/sharedStrings.xml><?xml version="1.0" encoding="utf-8"?>
<sst xmlns="http://schemas.openxmlformats.org/spreadsheetml/2006/main" count="169" uniqueCount="103">
  <si>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</si>
  <si>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</si>
  <si>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</si>
  <si>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</si>
  <si>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</si>
  <si>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</si>
  <si>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</si>
  <si>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</si>
  <si>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</si>
  <si>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</si>
  <si>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</si>
  <si>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</si>
  <si>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</si>
  <si>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</si>
  <si>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</si>
  <si>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</si>
  <si>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</si>
  <si>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</si>
  <si>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</si>
  <si>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</si>
  <si>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</si>
  <si>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</si>
  <si>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</si>
  <si>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</si>
  <si>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</si>
  <si>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999223656672513	</t>
  </si>
  <si>
    <t>Ctrip</t>
  </si>
  <si>
    <t>正常</t>
  </si>
  <si>
    <t>[香港]香港富豪东方酒店(Regal Oriental Hotel)(105479964)</t>
  </si>
  <si>
    <t>高级客房&lt;至多8间&gt;&lt;2人入住&gt;</t>
  </si>
  <si>
    <t>CNY</t>
  </si>
  <si>
    <t>SUN/CHUANLONG,ZENG/BO</t>
  </si>
  <si>
    <t>CA13744230509CNY</t>
  </si>
  <si>
    <t>未提现</t>
  </si>
  <si>
    <t>携程开票</t>
  </si>
  <si>
    <t xml:space="preserve">3229424	</t>
  </si>
  <si>
    <t xml:space="preserve">	</t>
  </si>
  <si>
    <t xml:space="preserve">999223714338064	</t>
  </si>
  <si>
    <t>[潍坊]海友酒店(潍坊火车站中百大厦店)(93879608)</t>
  </si>
  <si>
    <t>双床房&lt;至多8间&gt;&lt;2人入住&gt;</t>
  </si>
  <si>
    <t>刘启安</t>
  </si>
  <si>
    <t xml:space="preserve">3243221	</t>
  </si>
  <si>
    <t xml:space="preserve">R2610211114513110001	</t>
  </si>
  <si>
    <t xml:space="preserve">999223748423256	</t>
  </si>
  <si>
    <t>[济宁]星程酒店(济宁太白中路运河城店)(93870461)</t>
  </si>
  <si>
    <t>零压-豪华大床房&lt;至多8间&gt;&lt;2人入住&gt;</t>
  </si>
  <si>
    <t>刘旭</t>
  </si>
  <si>
    <t xml:space="preserve">3255368	</t>
  </si>
  <si>
    <t xml:space="preserve">R9004869114656764001	</t>
  </si>
  <si>
    <t>取消</t>
  </si>
  <si>
    <t xml:space="preserve">999223785073770	</t>
  </si>
  <si>
    <t>[西安]格林豪泰酒店(西安灞桥区洪庆商务店)(80248931)</t>
  </si>
  <si>
    <t>特惠大床房&lt;2人入住&gt;</t>
  </si>
  <si>
    <t>张伟江</t>
  </si>
  <si>
    <t xml:space="preserve">3270808	</t>
  </si>
  <si>
    <t xml:space="preserve">(GRT)85704357;	</t>
  </si>
  <si>
    <t>，</t>
  </si>
  <si>
    <t xml:space="preserve"> 867 CNY</t>
  </si>
  <si>
    <t>A230509091802481</t>
  </si>
  <si>
    <t>总计：867元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</si>
  <si>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</si>
  <si>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</si>
  <si>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</si>
  <si>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</si>
  <si>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</si>
  <si>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</si>
  <si>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</si>
  <si>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</si>
  <si>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</si>
  <si>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</si>
  <si>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</si>
  <si>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</si>
  <si>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</si>
  <si>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</si>
  <si>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</si>
  <si>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</si>
  <si>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</si>
  <si>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</si>
  <si>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</si>
  <si>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2023-04-18</t>
  </si>
  <si>
    <t>3243221</t>
  </si>
  <si>
    <t>海友酒店(潍坊火车站中百大厦店)</t>
  </si>
  <si>
    <t>2023-04-21</t>
  </si>
  <si>
    <t>2023-04-24</t>
  </si>
  <si>
    <t>退房日月结</t>
  </si>
  <si>
    <t>351.00</t>
  </si>
  <si>
    <t>RMB</t>
  </si>
  <si>
    <t>0</t>
  </si>
  <si>
    <t>0.00</t>
  </si>
  <si>
    <t>携程汇登国内直连</t>
  </si>
  <si>
    <t>01.011264</t>
  </si>
  <si>
    <t>2023-04-18 09:11:52</t>
  </si>
  <si>
    <t>否</t>
  </si>
  <si>
    <t>广州汇登信息科技有限公司</t>
  </si>
  <si>
    <t>直连</t>
  </si>
  <si>
    <t>中国</t>
  </si>
  <si>
    <t>2023-04-14</t>
  </si>
  <si>
    <t>3229424</t>
  </si>
  <si>
    <t>香港富豪东方酒店</t>
  </si>
  <si>
    <t>SUN CHUANLONG,ZENG BO</t>
  </si>
  <si>
    <t>2023-04-23</t>
  </si>
  <si>
    <t>516.00</t>
  </si>
  <si>
    <t>2023-04-14 22:52:59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</si>
</sst>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"/>
  <sheetViews>
    <sheetView workbookViewId="0">
      <selection activeCell="A1" sqref="$A1:$XFD1048576"/>
    </sheetView>
  </sheetViews>
  <sheetFormatPr defaultColWidth="9" defaultRowHeight="13.5" outlineLevelRow="6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45039</v>
      </c>
      <c r="G2" s="6">
        <v>45040</v>
      </c>
      <c r="H2" s="4">
        <v>1</v>
      </c>
      <c r="I2" s="4">
        <v>1</v>
      </c>
      <c r="J2" s="4">
        <v>1</v>
      </c>
      <c r="K2" s="4" t="s">
        <v>30</v>
      </c>
      <c r="L2" s="4">
        <v>516</v>
      </c>
      <c r="M2" s="4">
        <v>516</v>
      </c>
      <c r="N2" s="4" t="s">
        <v>31</v>
      </c>
      <c r="O2" s="4" t="s">
        <v>32</v>
      </c>
      <c r="P2" s="4" t="s">
        <v>33</v>
      </c>
      <c r="Q2" s="4">
        <v>0</v>
      </c>
      <c r="R2" s="7">
        <v>45030</v>
      </c>
      <c r="S2" s="6">
        <v>45055</v>
      </c>
      <c r="T2" s="4" t="s">
        <v>34</v>
      </c>
      <c r="U2" s="4">
        <v>516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45037</v>
      </c>
      <c r="G3" s="6">
        <v>45040</v>
      </c>
      <c r="H3" s="4">
        <v>1</v>
      </c>
      <c r="I3" s="4">
        <v>3</v>
      </c>
      <c r="J3" s="4">
        <v>3</v>
      </c>
      <c r="K3" s="4" t="s">
        <v>30</v>
      </c>
      <c r="L3" s="4">
        <v>351</v>
      </c>
      <c r="M3" s="4">
        <v>351</v>
      </c>
      <c r="N3" s="4" t="s">
        <v>40</v>
      </c>
      <c r="O3" s="4" t="s">
        <v>32</v>
      </c>
      <c r="P3" s="4" t="s">
        <v>33</v>
      </c>
      <c r="Q3" s="4">
        <v>0</v>
      </c>
      <c r="R3" s="7">
        <v>45034</v>
      </c>
      <c r="S3" s="6">
        <v>45055</v>
      </c>
      <c r="T3" s="4" t="s">
        <v>34</v>
      </c>
      <c r="U3" s="4">
        <v>351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45039</v>
      </c>
      <c r="G4" s="6">
        <v>45040</v>
      </c>
      <c r="H4" s="4">
        <v>1</v>
      </c>
      <c r="I4" s="4">
        <v>1</v>
      </c>
      <c r="J4" s="4">
        <v>1</v>
      </c>
      <c r="K4" s="4" t="s">
        <v>30</v>
      </c>
      <c r="L4" s="4">
        <v>204</v>
      </c>
      <c r="M4" s="4">
        <v>204</v>
      </c>
      <c r="N4" s="4" t="s">
        <v>46</v>
      </c>
      <c r="O4" s="4" t="s">
        <v>32</v>
      </c>
      <c r="P4" s="4" t="s">
        <v>33</v>
      </c>
      <c r="Q4" s="4">
        <v>0</v>
      </c>
      <c r="R4" s="7">
        <v>45036</v>
      </c>
      <c r="S4" s="6">
        <v>45055</v>
      </c>
      <c r="T4" s="4" t="s">
        <v>34</v>
      </c>
      <c r="U4" s="4">
        <v>204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43</v>
      </c>
      <c r="B5" s="4" t="s">
        <v>26</v>
      </c>
      <c r="C5" s="4" t="s">
        <v>49</v>
      </c>
      <c r="D5" s="4" t="s">
        <v>44</v>
      </c>
      <c r="E5" s="4" t="s">
        <v>45</v>
      </c>
      <c r="F5" s="6">
        <v>45039</v>
      </c>
      <c r="G5" s="6">
        <v>45040</v>
      </c>
      <c r="H5" s="4">
        <v>1</v>
      </c>
      <c r="I5" s="4">
        <v>1</v>
      </c>
      <c r="J5" s="4">
        <v>1</v>
      </c>
      <c r="K5" s="4" t="s">
        <v>30</v>
      </c>
      <c r="L5" s="4">
        <v>-204</v>
      </c>
      <c r="M5" s="4">
        <v>-204</v>
      </c>
      <c r="N5" s="4" t="s">
        <v>46</v>
      </c>
      <c r="O5" s="4" t="s">
        <v>32</v>
      </c>
      <c r="P5" s="4" t="s">
        <v>33</v>
      </c>
      <c r="Q5" s="4">
        <v>0</v>
      </c>
      <c r="R5" s="7">
        <v>45036</v>
      </c>
      <c r="S5" s="6">
        <v>45055</v>
      </c>
      <c r="T5" s="4" t="s">
        <v>34</v>
      </c>
      <c r="U5" s="4">
        <v>-204</v>
      </c>
      <c r="V5" s="4">
        <v>0</v>
      </c>
      <c r="W5" s="4">
        <v>0</v>
      </c>
      <c r="X5" s="4" t="s">
        <v>47</v>
      </c>
      <c r="Y5" s="4" t="s">
        <v>48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45039</v>
      </c>
      <c r="G6" s="6">
        <v>45040</v>
      </c>
      <c r="H6" s="4">
        <v>1</v>
      </c>
      <c r="I6" s="4">
        <v>1</v>
      </c>
      <c r="J6" s="4">
        <v>1</v>
      </c>
      <c r="K6" s="4" t="s">
        <v>30</v>
      </c>
      <c r="L6" s="4">
        <v>159</v>
      </c>
      <c r="M6" s="4">
        <v>159</v>
      </c>
      <c r="N6" s="4" t="s">
        <v>53</v>
      </c>
      <c r="O6" s="4" t="s">
        <v>32</v>
      </c>
      <c r="P6" s="4" t="s">
        <v>33</v>
      </c>
      <c r="Q6" s="4">
        <v>0</v>
      </c>
      <c r="R6" s="7">
        <v>45038</v>
      </c>
      <c r="S6" s="6">
        <v>45055</v>
      </c>
      <c r="T6" s="4" t="s">
        <v>34</v>
      </c>
      <c r="U6" s="4">
        <v>159</v>
      </c>
      <c r="V6" s="4">
        <v>0</v>
      </c>
      <c r="W6" s="4">
        <v>0</v>
      </c>
      <c r="X6" s="4" t="s">
        <v>54</v>
      </c>
      <c r="Y6" s="4" t="s">
        <v>55</v>
      </c>
    </row>
    <row r="7" s="4" customFormat="1" spans="1:25">
      <c r="A7" s="4" t="s">
        <v>50</v>
      </c>
      <c r="B7" s="4" t="s">
        <v>26</v>
      </c>
      <c r="C7" s="4" t="s">
        <v>49</v>
      </c>
      <c r="D7" s="4" t="s">
        <v>51</v>
      </c>
      <c r="E7" s="4" t="s">
        <v>52</v>
      </c>
      <c r="F7" s="6">
        <v>45039</v>
      </c>
      <c r="G7" s="6">
        <v>45040</v>
      </c>
      <c r="H7" s="4">
        <v>1</v>
      </c>
      <c r="I7" s="4">
        <v>1</v>
      </c>
      <c r="J7" s="4">
        <v>1</v>
      </c>
      <c r="K7" s="4" t="s">
        <v>30</v>
      </c>
      <c r="L7" s="4">
        <v>-159</v>
      </c>
      <c r="M7" s="4">
        <v>-159</v>
      </c>
      <c r="N7" s="4" t="s">
        <v>53</v>
      </c>
      <c r="O7" s="4" t="s">
        <v>32</v>
      </c>
      <c r="P7" s="4" t="s">
        <v>33</v>
      </c>
      <c r="Q7" s="4">
        <v>0</v>
      </c>
      <c r="R7" s="7">
        <v>45038</v>
      </c>
      <c r="S7" s="6">
        <v>45055</v>
      </c>
      <c r="T7" s="4" t="s">
        <v>34</v>
      </c>
      <c r="U7" s="4">
        <v>-159</v>
      </c>
      <c r="V7" s="4">
        <v>0</v>
      </c>
      <c r="W7" s="4">
        <v>0</v>
      </c>
      <c r="X7" s="4" t="s">
        <v>54</v>
      </c>
      <c r="Y7" s="4" t="s">
        <v>55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5"/>
  <sheetViews>
    <sheetView tabSelected="1" workbookViewId="0">
      <selection activeCell="A14" sqref="A14:A15"/>
    </sheetView>
  </sheetViews>
  <sheetFormatPr defaultColWidth="9" defaultRowHeight="13.5"/>
  <cols>
    <col min="1" max="1" width="12.625" style="4"/>
    <col min="2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56</v>
      </c>
    </row>
    <row r="2" s="4" customFormat="1" spans="1:9">
      <c r="A2" s="5">
        <v>999223656672513</v>
      </c>
      <c r="B2" s="6">
        <v>45039</v>
      </c>
      <c r="C2" s="6">
        <v>45040</v>
      </c>
      <c r="D2" s="4">
        <v>516</v>
      </c>
      <c r="E2" s="4" t="str">
        <f>VLOOKUP(A2,HOP!A:L,12,0)</f>
        <v>516.00</v>
      </c>
      <c r="F2" s="4" t="str">
        <f>VLOOKUP(A2,HOP!A:C,3,0)</f>
        <v>3229424</v>
      </c>
      <c r="G2" s="4">
        <f>D2-E2</f>
        <v>0</v>
      </c>
      <c r="H2" s="4" t="str">
        <f>$H$1&amp;F2</f>
        <v>，3229424</v>
      </c>
      <c r="I2" s="4" t="str">
        <f>VLOOKUP(A2,HOP!A:U,21,0)</f>
        <v>直连</v>
      </c>
    </row>
    <row r="3" s="4" customFormat="1" spans="1:9">
      <c r="A3" s="5">
        <v>999223714338064</v>
      </c>
      <c r="B3" s="6">
        <v>45037</v>
      </c>
      <c r="C3" s="6">
        <v>45040</v>
      </c>
      <c r="D3" s="4">
        <v>351</v>
      </c>
      <c r="E3" s="4" t="str">
        <f>VLOOKUP(A3,HOP!A:L,12,0)</f>
        <v>351.00</v>
      </c>
      <c r="F3" s="4" t="str">
        <f>VLOOKUP(A3,HOP!A:C,3,0)</f>
        <v>3243221</v>
      </c>
      <c r="G3" s="4">
        <f>D3-E3</f>
        <v>0</v>
      </c>
      <c r="H3" s="4" t="str">
        <f>$H$1&amp;F3</f>
        <v>，3243221</v>
      </c>
      <c r="I3" s="4" t="str">
        <f>VLOOKUP(A3,HOP!A:U,21,0)</f>
        <v>直连</v>
      </c>
    </row>
    <row r="4" s="4" customFormat="1" hidden="1" spans="1:9">
      <c r="A4" s="5">
        <v>999223748423256</v>
      </c>
      <c r="B4" s="6">
        <v>45039</v>
      </c>
      <c r="C4" s="6">
        <v>45040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>D4-E4</f>
        <v>#N/A</v>
      </c>
      <c r="H4" s="4" t="e">
        <f>$H$1&amp;F4</f>
        <v>#N/A</v>
      </c>
      <c r="I4" s="4" t="e">
        <f>VLOOKUP(A4,HOP!A:U,21,0)</f>
        <v>#N/A</v>
      </c>
    </row>
    <row r="5" s="4" customFormat="1" hidden="1" spans="1:9">
      <c r="A5" s="5">
        <v>999223785073770</v>
      </c>
      <c r="B5" s="6">
        <v>45039</v>
      </c>
      <c r="C5" s="6">
        <v>45040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>D5-E5</f>
        <v>#N/A</v>
      </c>
      <c r="H5" s="4" t="e">
        <f>$H$1&amp;F5</f>
        <v>#N/A</v>
      </c>
      <c r="I5" s="4" t="e">
        <f>VLOOKUP(A5,HOP!A:U,21,0)</f>
        <v>#N/A</v>
      </c>
    </row>
    <row r="7" spans="4:4">
      <c r="D7" s="4">
        <f>SUM(D2:D6)</f>
        <v>867</v>
      </c>
    </row>
    <row r="9" spans="4:4">
      <c r="D9" s="4" t="s">
        <v>57</v>
      </c>
    </row>
    <row r="14" spans="1:1">
      <c r="A14" s="4" t="s">
        <v>58</v>
      </c>
    </row>
    <row r="15" spans="1:1">
      <c r="A15" s="4" t="s">
        <v>59</v>
      </c>
    </row>
  </sheetData>
  <autoFilter ref="A1:XFD9">
    <filterColumn colId="3">
      <filters blank="1">
        <filter val="351"/>
        <filter val="516"/>
        <filter val="867"/>
        <filter val="867 CNY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2">
      <c r="A1" s="2" t="s">
        <v>60</v>
      </c>
      <c r="B1" s="2" t="s">
        <v>61</v>
      </c>
      <c r="C1" s="2" t="s">
        <v>62</v>
      </c>
      <c r="D1" s="2" t="s">
        <v>63</v>
      </c>
      <c r="E1" s="2" t="s">
        <v>13</v>
      </c>
      <c r="F1" s="2" t="s">
        <v>5</v>
      </c>
      <c r="G1" s="2" t="s">
        <v>6</v>
      </c>
      <c r="H1" s="2" t="s">
        <v>64</v>
      </c>
      <c r="I1" s="2" t="s">
        <v>65</v>
      </c>
      <c r="J1" s="2" t="s">
        <v>66</v>
      </c>
      <c r="K1" s="2" t="s">
        <v>67</v>
      </c>
      <c r="L1" s="2" t="s">
        <v>68</v>
      </c>
      <c r="M1" s="2" t="s">
        <v>69</v>
      </c>
      <c r="N1" s="2" t="s">
        <v>70</v>
      </c>
      <c r="O1" s="2" t="s">
        <v>71</v>
      </c>
      <c r="P1" s="2" t="s">
        <v>72</v>
      </c>
      <c r="Q1" s="2" t="s">
        <v>73</v>
      </c>
      <c r="R1" s="2" t="s">
        <v>74</v>
      </c>
      <c r="S1" s="2" t="s">
        <v>75</v>
      </c>
      <c r="T1" s="2" t="s">
        <v>76</v>
      </c>
      <c r="U1" s="2" t="s">
        <v>77</v>
      </c>
      <c r="V1" s="2" t="s">
        <v>78</v>
      </c>
    </row>
    <row r="2" s="1" customFormat="1" spans="1:22">
      <c r="A2" s="3">
        <v>999223714338064</v>
      </c>
      <c r="B2" s="1" t="s">
        <v>79</v>
      </c>
      <c r="C2" s="1" t="s">
        <v>80</v>
      </c>
      <c r="D2" s="1" t="s">
        <v>81</v>
      </c>
      <c r="E2" s="1" t="s">
        <v>40</v>
      </c>
      <c r="F2" s="1" t="s">
        <v>82</v>
      </c>
      <c r="G2" s="1" t="s">
        <v>83</v>
      </c>
      <c r="H2" s="1" t="s">
        <v>84</v>
      </c>
      <c r="I2" s="1" t="s">
        <v>85</v>
      </c>
      <c r="J2" s="1" t="s">
        <v>86</v>
      </c>
      <c r="K2" s="1" t="s">
        <v>85</v>
      </c>
      <c r="L2" s="1" t="s">
        <v>85</v>
      </c>
      <c r="M2" s="1" t="s">
        <v>87</v>
      </c>
      <c r="N2" s="1" t="s">
        <v>87</v>
      </c>
      <c r="O2" s="1" t="s">
        <v>88</v>
      </c>
      <c r="P2" s="1" t="s">
        <v>89</v>
      </c>
      <c r="Q2" s="1" t="s">
        <v>90</v>
      </c>
      <c r="R2" s="1" t="s">
        <v>91</v>
      </c>
      <c r="S2" s="1" t="s">
        <v>92</v>
      </c>
      <c r="T2" s="1" t="s">
        <v>93</v>
      </c>
      <c r="U2" s="1" t="s">
        <v>94</v>
      </c>
      <c r="V2" s="1" t="s">
        <v>95</v>
      </c>
    </row>
    <row r="3" s="1" customFormat="1" spans="1:22">
      <c r="A3" s="3">
        <v>999223656672513</v>
      </c>
      <c r="B3" s="1" t="s">
        <v>96</v>
      </c>
      <c r="C3" s="1" t="s">
        <v>97</v>
      </c>
      <c r="D3" s="1" t="s">
        <v>98</v>
      </c>
      <c r="E3" s="1" t="s">
        <v>99</v>
      </c>
      <c r="F3" s="1" t="s">
        <v>100</v>
      </c>
      <c r="G3" s="1" t="s">
        <v>83</v>
      </c>
      <c r="H3" s="1" t="s">
        <v>84</v>
      </c>
      <c r="I3" s="1" t="s">
        <v>101</v>
      </c>
      <c r="J3" s="1" t="s">
        <v>86</v>
      </c>
      <c r="K3" s="1" t="s">
        <v>101</v>
      </c>
      <c r="L3" s="1" t="s">
        <v>101</v>
      </c>
      <c r="M3" s="1" t="s">
        <v>87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102</v>
      </c>
      <c r="S3" s="1" t="s">
        <v>92</v>
      </c>
      <c r="T3" s="1" t="s">
        <v>93</v>
      </c>
      <c r="U3" s="1" t="s">
        <v>94</v>
      </c>
      <c r="V3" s="1" t="s">
        <v>95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2023-05-09T01:15:32Z</dcterms:created>
  <dcterms:modified xsi:type="dcterms:W3CDTF">2023-05-09T01:18:47Z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8CA545A764004246A4C059320315F61B_12</vt:lpwstr>
  </property>
  <property fmtid="{D5CDD505-2E9C-101B-9397-08002B2CF9AE}" pid="3" name="KSOProductBuildVer">
    <vt:lpwstr>2052-11.1.0.14036</vt:lpwstr>
  </property>
</Properties>
</file>