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<sst xmlns="http://schemas.openxmlformats.org/spreadsheetml/2006/main" count="121" uniqueCount="92">
  <si>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</si>
  <si>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</si>
  <si>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</si>
  <si>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</si>
  <si>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</si>
  <si>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</si>
  <si>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</si>
  <si>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</si>
  <si>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</si>
  <si>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</si>
  <si>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</si>
  <si>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</si>
  <si>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</si>
  <si>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</si>
  <si>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</si>
  <si>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</si>
  <si>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</si>
  <si>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</si>
  <si>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</si>
  <si>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</si>
  <si>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</si>
  <si>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</si>
  <si>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</si>
  <si>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</si>
  <si>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</si>
  <si>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999223361095423	</t>
  </si>
  <si>
    <t>Ctrip</t>
  </si>
  <si>
    <t>正常</t>
  </si>
  <si>
    <t>[云顶高原]云顶世界 - 第一大酒店(Resorts World Genting - First World Hotel)(43877572)</t>
  </si>
  <si>
    <t>三人房&lt;2人入住&gt;&lt;不退款&gt;</t>
  </si>
  <si>
    <t>USD</t>
  </si>
  <si>
    <t>Li/Mei Shing,Li/Mei Shing,Li/Mei Shing,Li/Mei Shing</t>
  </si>
  <si>
    <t>CA5326230509USD</t>
  </si>
  <si>
    <t>未提现</t>
  </si>
  <si>
    <t>携程开票</t>
  </si>
  <si>
    <t xml:space="preserve">3173402	</t>
  </si>
  <si>
    <t xml:space="preserve">1481703614(Room1)1481703615(Room2)	</t>
  </si>
  <si>
    <t xml:space="preserve">999224000578761	</t>
  </si>
  <si>
    <t>[岘港]阿斯顿岘港西西里亚水疗酒店(Cicilia Danang Hotel &amp; Spa Powered by Aston)(44700440)</t>
  </si>
  <si>
    <t>城景豪华双人房&lt;2人入住&gt;&lt;不退款&gt;&lt;早餐&gt;</t>
  </si>
  <si>
    <t>SONG/CHANGYOON</t>
  </si>
  <si>
    <t xml:space="preserve">3325768	</t>
  </si>
  <si>
    <t xml:space="preserve">RZ-3701508	</t>
  </si>
  <si>
    <t>，</t>
  </si>
  <si>
    <t>A230509103305481</t>
  </si>
  <si>
    <t>USD / HKD 当前参考汇率: 7.848</t>
  </si>
  <si>
    <t>总计： 97 USD/
761.26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</si>
  <si>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</si>
  <si>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</si>
  <si>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</si>
  <si>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</si>
  <si>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</si>
  <si>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</si>
  <si>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</si>
  <si>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</si>
  <si>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</si>
  <si>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</si>
  <si>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</si>
  <si>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</si>
  <si>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</si>
  <si>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</si>
  <si>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</si>
  <si>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</si>
  <si>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</si>
  <si>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</si>
  <si>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</si>
  <si>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</si>
  <si>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3173402</t>
  </si>
  <si>
    <t>云顶世界 - 第一大酒店</t>
  </si>
  <si>
    <t>Li Mei Shing,Li Mei Shing,Li Mei Shing,Li Mei Shing</t>
  </si>
  <si>
    <t>2023-05-05</t>
  </si>
  <si>
    <t>2023-05-06</t>
  </si>
  <si>
    <t>退房日周结</t>
  </si>
  <si>
    <t>468.22</t>
  </si>
  <si>
    <t>68.00</t>
  </si>
  <si>
    <t>0</t>
  </si>
  <si>
    <t>0.00</t>
  </si>
  <si>
    <t>携程盛景国际直连</t>
  </si>
  <si>
    <t>01.010677</t>
  </si>
  <si>
    <t>2023-03-26 15:34:22</t>
  </si>
  <si>
    <t>否</t>
  </si>
  <si>
    <t>汇智国际旅游发展有限公司</t>
  </si>
  <si>
    <t>直连</t>
  </si>
  <si>
    <t>马来西亚</t>
  </si>
  <si>
    <t>2023-05-04</t>
  </si>
  <si>
    <t>3325768</t>
  </si>
  <si>
    <t>岘港西西里亚水疗酒店</t>
  </si>
  <si>
    <t>SONG CHANGYOON</t>
  </si>
  <si>
    <t>201.12</t>
  </si>
  <si>
    <t>29.00</t>
  </si>
  <si>
    <t>2023-05-04 19:41:59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</si>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</sst>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657225</xdr:colOff>
      <xdr:row>46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918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45052</v>
      </c>
      <c r="H2" s="4">
        <v>2</v>
      </c>
      <c r="I2" s="4">
        <v>1</v>
      </c>
      <c r="J2" s="4">
        <v>2</v>
      </c>
      <c r="K2" s="4" t="s">
        <v>30</v>
      </c>
      <c r="L2" s="4">
        <v>68</v>
      </c>
      <c r="M2" s="4">
        <v>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45011</v>
      </c>
      <c r="S2" s="6">
        <v>45055</v>
      </c>
      <c r="T2" s="4" t="s">
        <v>34</v>
      </c>
      <c r="U2" s="4">
        <v>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45051</v>
      </c>
      <c r="G3" s="6">
        <v>45052</v>
      </c>
      <c r="H3" s="4">
        <v>1</v>
      </c>
      <c r="I3" s="4">
        <v>1</v>
      </c>
      <c r="J3" s="4">
        <v>1</v>
      </c>
      <c r="K3" s="4" t="s">
        <v>30</v>
      </c>
      <c r="L3" s="4">
        <v>29</v>
      </c>
      <c r="M3" s="4">
        <v>29</v>
      </c>
      <c r="N3" s="4" t="s">
        <v>40</v>
      </c>
      <c r="O3" s="4" t="s">
        <v>32</v>
      </c>
      <c r="P3" s="4" t="s">
        <v>33</v>
      </c>
      <c r="Q3" s="4">
        <v>0</v>
      </c>
      <c r="R3" s="7">
        <v>45050</v>
      </c>
      <c r="S3" s="6">
        <v>45055</v>
      </c>
      <c r="T3" s="4" t="s">
        <v>34</v>
      </c>
      <c r="U3" s="4">
        <v>29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999223361095423</v>
      </c>
      <c r="B2" s="6">
        <v>45051</v>
      </c>
      <c r="C2" s="6">
        <v>45052</v>
      </c>
      <c r="D2" s="4">
        <v>68</v>
      </c>
      <c r="E2" s="4" t="str">
        <f>VLOOKUP(A2,HOP!A:L,12,0)</f>
        <v>68.00</v>
      </c>
      <c r="F2" s="4" t="str">
        <f>VLOOKUP(A2,HOP!A:C,3,0)</f>
        <v>3173402</v>
      </c>
      <c r="G2" s="4">
        <f>D2-E2</f>
        <v>0</v>
      </c>
      <c r="H2" s="4" t="str">
        <f>$H$1&amp;F2</f>
        <v>，3173402</v>
      </c>
      <c r="I2" s="4" t="str">
        <f>VLOOKUP(A2,HOP!A:U,21,0)</f>
        <v>直连</v>
      </c>
    </row>
    <row r="3" s="4" customFormat="1" spans="1:9">
      <c r="A3" s="5">
        <v>999224000578761</v>
      </c>
      <c r="B3" s="6">
        <v>45051</v>
      </c>
      <c r="C3" s="6">
        <v>45052</v>
      </c>
      <c r="D3" s="4">
        <v>29</v>
      </c>
      <c r="E3" s="4" t="str">
        <f>VLOOKUP(A3,HOP!A:L,12,0)</f>
        <v>29.00</v>
      </c>
      <c r="F3" s="4" t="str">
        <f>VLOOKUP(A3,HOP!A:C,3,0)</f>
        <v>3325768</v>
      </c>
      <c r="G3" s="4">
        <f>D3-E3</f>
        <v>0</v>
      </c>
      <c r="H3" s="4" t="str">
        <f>$H$1&amp;F3</f>
        <v>，3325768</v>
      </c>
      <c r="I3" s="4" t="str">
        <f>VLOOKUP(A3,HOP!A:U,21,0)</f>
        <v>直连</v>
      </c>
    </row>
    <row r="5" spans="4:4">
      <c r="D5" s="4">
        <f>SUM(D2:D4)</f>
        <v>97</v>
      </c>
    </row>
    <row r="11" spans="1:1">
      <c r="A11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999223361095423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30</v>
      </c>
      <c r="K2" s="1" t="s">
        <v>74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999224000578761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70</v>
      </c>
      <c r="G3" s="1" t="s">
        <v>71</v>
      </c>
      <c r="H3" s="1" t="s">
        <v>72</v>
      </c>
      <c r="I3" s="1" t="s">
        <v>88</v>
      </c>
      <c r="J3" s="1" t="s">
        <v>30</v>
      </c>
      <c r="K3" s="1" t="s">
        <v>89</v>
      </c>
      <c r="L3" s="1" t="s">
        <v>89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90</v>
      </c>
      <c r="S3" s="1" t="s">
        <v>80</v>
      </c>
      <c r="T3" s="1" t="s">
        <v>81</v>
      </c>
      <c r="U3" s="1" t="s">
        <v>82</v>
      </c>
      <c r="V3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2023-05-09T02:13:26Z</dcterms:created>
  <dcterms:modified xsi:type="dcterms:W3CDTF">2023-05-09T02:34:40Z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D851DEB119FD4E9BB41169E26121323A_12</vt:lpwstr>
  </property>
  <property fmtid="{D5CDD505-2E9C-101B-9397-08002B2CF9AE}" pid="3" name="KSOProductBuildVer">
    <vt:lpwstr>2052-11.1.0.14036</vt:lpwstr>
  </property>
</Properties>
</file>