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</definedName>
  </definedNames>
  <calcPr calcId="144525"/>
</workbook>
</file>

<file path=xl/sharedStrings.xml><?xml version="1.0" encoding="utf-8"?>
<sst xmlns="http://schemas.openxmlformats.org/spreadsheetml/2006/main" count="369" uniqueCount="172">
  <si>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</si>
  <si>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</si>
  <si>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</si>
  <si>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</si>
  <si>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</si>
  <si>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</si>
  <si>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</si>
  <si>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</si>
  <si>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</si>
  <si>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</si>
  <si>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</si>
  <si>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</si>
  <si>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</si>
  <si>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</si>
  <si>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</si>
  <si>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</si>
  <si>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</si>
  <si>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</si>
  <si>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</si>
  <si>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</si>
  <si>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</si>
  <si>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</si>
  <si>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</si>
  <si>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</si>
  <si>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</si>
  <si>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999223694060726	</t>
  </si>
  <si>
    <t>Ctrip</t>
  </si>
  <si>
    <t>正常</t>
  </si>
  <si>
    <t>[香港]香港港岛海逸君绰酒店(Harbour Grand Hong Kong)(17081023)</t>
  </si>
  <si>
    <t>高级海景客房(至少连住2晚及以上)&lt;特惠专享&gt;&lt;双人入住&gt;&lt;内宾&gt;&lt;无早&gt;</t>
  </si>
  <si>
    <t>CNY</t>
  </si>
  <si>
    <t>CHEN/HONG</t>
  </si>
  <si>
    <t>CA363230511CNY</t>
  </si>
  <si>
    <t>未提现</t>
  </si>
  <si>
    <t>携程开票</t>
  </si>
  <si>
    <t xml:space="preserve">3235021	</t>
  </si>
  <si>
    <t xml:space="preserve">	</t>
  </si>
  <si>
    <t xml:space="preserve">999223708326697	</t>
  </si>
  <si>
    <t>[香港]香港九龙酒店(The Kowloon Hotel)(9826444)</t>
  </si>
  <si>
    <t>高级房(至少提前5天预订)(至少连住2晚及以上)&lt;双人入住&gt;&lt;内宾&gt;&lt;无早&gt;</t>
  </si>
  <si>
    <t>Zhang/Xiao</t>
  </si>
  <si>
    <t xml:space="preserve">3242067	</t>
  </si>
  <si>
    <t xml:space="preserve">23833906334	</t>
  </si>
  <si>
    <t>[梅州]梅州白天鹅迎宾馆(100697959)</t>
  </si>
  <si>
    <t>商务江景大床房&lt;特惠促销&gt;&lt;双人入住&gt;&lt;双早&gt;&lt;日历房套餐高价值&gt;&lt;新酒店礼盒&gt;</t>
  </si>
  <si>
    <t>廖子文</t>
  </si>
  <si>
    <t xml:space="preserve">23833911808	</t>
  </si>
  <si>
    <t>张圣忠</t>
  </si>
  <si>
    <t xml:space="preserve">999223834230074	</t>
  </si>
  <si>
    <t>[香港]香港弥敦酒店(Nathan Hotel)(10105446)</t>
  </si>
  <si>
    <t>卓智双床房&lt;双人入住&gt;&lt;内宾&gt;&lt;预付&gt;&lt;无早&gt;</t>
  </si>
  <si>
    <t>Li/zhuochao</t>
  </si>
  <si>
    <t xml:space="preserve">3285448	</t>
  </si>
  <si>
    <t xml:space="preserve">HBD-65649-318-1695818	</t>
  </si>
  <si>
    <t xml:space="preserve">999223834298506	</t>
  </si>
  <si>
    <t>伍超明</t>
  </si>
  <si>
    <t xml:space="preserve">999223834547931	</t>
  </si>
  <si>
    <t>商务江景大床房&lt;超值特惠&gt;&lt;双人入住&gt;&lt;日历房套餐高价值&gt;&lt;单早&gt;&lt;新酒店礼盒&gt;</t>
  </si>
  <si>
    <t>郭翼天</t>
  </si>
  <si>
    <t xml:space="preserve">999223841804271	</t>
  </si>
  <si>
    <t>[昆明]昆明索菲特大酒店(68263521)</t>
  </si>
  <si>
    <t>高级大床房&lt;双人入住&gt;&lt;内宾&gt;&lt;预付&gt;&lt;双早&gt;</t>
  </si>
  <si>
    <t>陶天有</t>
  </si>
  <si>
    <t xml:space="preserve">3287267	</t>
  </si>
  <si>
    <t xml:space="preserve">2304250584	</t>
  </si>
  <si>
    <t xml:space="preserve">999223844217677	</t>
  </si>
  <si>
    <t>[广州]广州阳光酒店(9848021)</t>
  </si>
  <si>
    <t>高级双床房&lt;双人入住&gt;&lt;内宾&gt;&lt;预付&gt;&lt;无早&gt;</t>
  </si>
  <si>
    <t>刘米琪</t>
  </si>
  <si>
    <t xml:space="preserve">3288140	</t>
  </si>
  <si>
    <t xml:space="preserve">999223844277612	</t>
  </si>
  <si>
    <t>商务江景双床房&lt;特惠专享&gt;&lt;双人入住&gt;&lt;双早&gt;&lt;日历房套餐高价值&gt;&lt;新酒店礼盒&gt;</t>
  </si>
  <si>
    <t>刘洋</t>
  </si>
  <si>
    <t xml:space="preserve">999223844362721	</t>
  </si>
  <si>
    <t>王璟</t>
  </si>
  <si>
    <t xml:space="preserve">3288277	</t>
  </si>
  <si>
    <t xml:space="preserve">2304250590	</t>
  </si>
  <si>
    <t xml:space="preserve">999223846263124	</t>
  </si>
  <si>
    <t>[香港]香港帝国酒店(Imperial Hotel)(808817)</t>
  </si>
  <si>
    <t>标准房&lt;双人入住&gt;&lt;内宾&gt;&lt;预付&gt;&lt;无早&gt;</t>
  </si>
  <si>
    <t>zhang/dianshuang,ZHANG/DIANSHUANG</t>
  </si>
  <si>
    <t xml:space="preserve">3288952	</t>
  </si>
  <si>
    <t xml:space="preserve">HBD-87016-318-1696117	</t>
  </si>
  <si>
    <t xml:space="preserve">999223727050800	</t>
  </si>
  <si>
    <t>赔款</t>
  </si>
  <si>
    <t>[厦门]厦门国际会议中心酒店（环岛路酒店）(67322689)</t>
  </si>
  <si>
    <t>高级海景双床房&lt;双人入住&gt;&lt;内宾&gt;&lt;预付&gt;&lt;无早&gt;</t>
  </si>
  <si>
    <t>马远方</t>
  </si>
  <si>
    <t xml:space="preserve">3244819	</t>
  </si>
  <si>
    <t xml:space="preserve">AGODA2023041800290663	</t>
  </si>
  <si>
    <t>，</t>
  </si>
  <si>
    <t>202304250930170025</t>
  </si>
  <si>
    <t>202304250929380021</t>
  </si>
  <si>
    <t>999223834298506</t>
  </si>
  <si>
    <t>202304251041130076</t>
  </si>
  <si>
    <t>999223834547931</t>
  </si>
  <si>
    <t>202304251109110025</t>
  </si>
  <si>
    <t>999223844277612</t>
  </si>
  <si>
    <t>202304251916390071</t>
  </si>
  <si>
    <t>999223727050800</t>
  </si>
  <si>
    <t>本期扣款698.92元</t>
  </si>
  <si>
    <t>A230511094716481</t>
  </si>
  <si>
    <t>A230511094818481</t>
  </si>
  <si>
    <t>房集：i230511094540 1575元</t>
  </si>
  <si>
    <t>CNY / HKD 当前参考汇率: 1.129004302</t>
  </si>
  <si>
    <t>总计： 10713.24 CNY/
12095.29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</si>
  <si>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</si>
  <si>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</si>
  <si>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</si>
  <si>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</si>
  <si>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</si>
  <si>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</si>
  <si>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</si>
  <si>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</si>
  <si>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</si>
  <si>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</si>
  <si>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</si>
  <si>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</si>
  <si>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</si>
  <si>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</si>
  <si>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</si>
  <si>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</si>
  <si>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</si>
  <si>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</si>
  <si>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</si>
  <si>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2023-04-17</t>
  </si>
  <si>
    <t>3235021</t>
  </si>
  <si>
    <t>香港港岛海逸君绰酒店</t>
  </si>
  <si>
    <t>CHEN HONG</t>
  </si>
  <si>
    <t>2023-04-23</t>
  </si>
  <si>
    <t>2023-04-26</t>
  </si>
  <si>
    <t>退房日周结</t>
  </si>
  <si>
    <t>3482.00</t>
  </si>
  <si>
    <t>RMB</t>
  </si>
  <si>
    <t>0</t>
  </si>
  <si>
    <t>0.00</t>
  </si>
  <si>
    <t>携程国内直连(DD)</t>
  </si>
  <si>
    <t>01.011249</t>
  </si>
  <si>
    <t>2023-04-18 10:08:38</t>
  </si>
  <si>
    <t>否</t>
  </si>
  <si>
    <t>汇智国际旅游发展有限公司</t>
  </si>
  <si>
    <t>直采</t>
  </si>
  <si>
    <t>中国</t>
  </si>
  <si>
    <t>3242067</t>
  </si>
  <si>
    <t>香港九龙酒店</t>
  </si>
  <si>
    <t>Zhang Xiao</t>
  </si>
  <si>
    <t>2023-04-24</t>
  </si>
  <si>
    <t>1592.00</t>
  </si>
  <si>
    <t>2023-04-18 17:55:26</t>
  </si>
  <si>
    <t>2023-04-25</t>
  </si>
  <si>
    <t>3285448</t>
  </si>
  <si>
    <t>香港弥敦酒店</t>
  </si>
  <si>
    <t>Li zhuochao</t>
  </si>
  <si>
    <t>1263.51</t>
  </si>
  <si>
    <t>2023-04-25 10:19:26</t>
  </si>
  <si>
    <t>直连</t>
  </si>
  <si>
    <t>3287267</t>
  </si>
  <si>
    <t>昆明索菲特大酒店</t>
  </si>
  <si>
    <t>938.29</t>
  </si>
  <si>
    <t>2023-04-25 16:42:11</t>
  </si>
  <si>
    <t>3288140</t>
  </si>
  <si>
    <t>广州阳光酒店</t>
  </si>
  <si>
    <t>1122.11</t>
  </si>
  <si>
    <t>2023-04-25 19:01:55</t>
  </si>
  <si>
    <t>3288277</t>
  </si>
  <si>
    <t>940.31</t>
  </si>
  <si>
    <t>2023-04-25 19:12:42</t>
  </si>
  <si>
    <t>3288952</t>
  </si>
  <si>
    <t>香港帝国酒店</t>
  </si>
  <si>
    <t>zhang dianshuang,ZHANG DIANSHUANG</t>
  </si>
  <si>
    <t>498.94</t>
  </si>
  <si>
    <t>2023-04-25 21:30:00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</si>
</sst>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14</xdr:col>
      <xdr:colOff>200025</xdr:colOff>
      <xdr:row>59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103155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45039</v>
      </c>
      <c r="G2" s="6">
        <v>45042</v>
      </c>
      <c r="H2" s="4">
        <v>1</v>
      </c>
      <c r="I2" s="4">
        <v>3</v>
      </c>
      <c r="J2" s="4">
        <v>3</v>
      </c>
      <c r="K2" s="4" t="s">
        <v>30</v>
      </c>
      <c r="L2" s="4">
        <v>3482</v>
      </c>
      <c r="M2" s="4">
        <v>3482</v>
      </c>
      <c r="N2" s="4" t="s">
        <v>31</v>
      </c>
      <c r="O2" s="4" t="s">
        <v>32</v>
      </c>
      <c r="P2" s="4" t="s">
        <v>33</v>
      </c>
      <c r="Q2" s="4">
        <v>0</v>
      </c>
      <c r="R2" s="7">
        <v>45033</v>
      </c>
      <c r="S2" s="6">
        <v>45057</v>
      </c>
      <c r="T2" s="4" t="s">
        <v>34</v>
      </c>
      <c r="U2" s="4">
        <v>3482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45040</v>
      </c>
      <c r="G3" s="6">
        <v>45042</v>
      </c>
      <c r="H3" s="4">
        <v>1</v>
      </c>
      <c r="I3" s="4">
        <v>2</v>
      </c>
      <c r="J3" s="4">
        <v>2</v>
      </c>
      <c r="K3" s="4" t="s">
        <v>30</v>
      </c>
      <c r="L3" s="4">
        <v>1592</v>
      </c>
      <c r="M3" s="4">
        <v>1592</v>
      </c>
      <c r="N3" s="4" t="s">
        <v>40</v>
      </c>
      <c r="O3" s="4" t="s">
        <v>32</v>
      </c>
      <c r="P3" s="4" t="s">
        <v>33</v>
      </c>
      <c r="Q3" s="4">
        <v>0</v>
      </c>
      <c r="R3" s="7">
        <v>45033</v>
      </c>
      <c r="S3" s="6">
        <v>45057</v>
      </c>
      <c r="T3" s="4" t="s">
        <v>34</v>
      </c>
      <c r="U3" s="4">
        <v>1592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45041</v>
      </c>
      <c r="G4" s="6">
        <v>45042</v>
      </c>
      <c r="H4" s="4">
        <v>1</v>
      </c>
      <c r="I4" s="4">
        <v>1</v>
      </c>
      <c r="J4" s="4">
        <v>1</v>
      </c>
      <c r="K4" s="4" t="s">
        <v>30</v>
      </c>
      <c r="L4" s="4">
        <v>308</v>
      </c>
      <c r="M4" s="4">
        <v>308</v>
      </c>
      <c r="N4" s="4" t="s">
        <v>45</v>
      </c>
      <c r="O4" s="4" t="s">
        <v>32</v>
      </c>
      <c r="P4" s="4" t="s">
        <v>33</v>
      </c>
      <c r="Q4" s="4">
        <v>0</v>
      </c>
      <c r="R4" s="7">
        <v>45041</v>
      </c>
      <c r="S4" s="6">
        <v>45057</v>
      </c>
      <c r="T4" s="4" t="s">
        <v>34</v>
      </c>
      <c r="U4" s="4">
        <v>308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45041</v>
      </c>
      <c r="G5" s="6">
        <v>45042</v>
      </c>
      <c r="H5" s="4">
        <v>1</v>
      </c>
      <c r="I5" s="4">
        <v>1</v>
      </c>
      <c r="J5" s="4">
        <v>1</v>
      </c>
      <c r="K5" s="4" t="s">
        <v>30</v>
      </c>
      <c r="L5" s="4">
        <v>308</v>
      </c>
      <c r="M5" s="4">
        <v>308</v>
      </c>
      <c r="N5" s="4" t="s">
        <v>47</v>
      </c>
      <c r="O5" s="4" t="s">
        <v>32</v>
      </c>
      <c r="P5" s="4" t="s">
        <v>33</v>
      </c>
      <c r="Q5" s="4">
        <v>0</v>
      </c>
      <c r="R5" s="7">
        <v>45041.0000115741</v>
      </c>
      <c r="S5" s="6">
        <v>45057</v>
      </c>
      <c r="T5" s="4" t="s">
        <v>34</v>
      </c>
      <c r="U5" s="4">
        <v>308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45041</v>
      </c>
      <c r="G6" s="6">
        <v>45042</v>
      </c>
      <c r="H6" s="4">
        <v>1</v>
      </c>
      <c r="I6" s="4">
        <v>1</v>
      </c>
      <c r="J6" s="4">
        <v>1</v>
      </c>
      <c r="K6" s="4" t="s">
        <v>30</v>
      </c>
      <c r="L6" s="4">
        <v>1263.51</v>
      </c>
      <c r="M6" s="4">
        <v>1263.51</v>
      </c>
      <c r="N6" s="4" t="s">
        <v>51</v>
      </c>
      <c r="O6" s="4" t="s">
        <v>32</v>
      </c>
      <c r="P6" s="4" t="s">
        <v>33</v>
      </c>
      <c r="Q6" s="4">
        <v>0</v>
      </c>
      <c r="R6" s="7">
        <v>45041</v>
      </c>
      <c r="S6" s="6">
        <v>45057</v>
      </c>
      <c r="T6" s="4" t="s">
        <v>34</v>
      </c>
      <c r="U6" s="4">
        <v>1263.51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43</v>
      </c>
      <c r="E7" s="4" t="s">
        <v>44</v>
      </c>
      <c r="F7" s="6">
        <v>45041</v>
      </c>
      <c r="G7" s="6">
        <v>45042</v>
      </c>
      <c r="H7" s="4">
        <v>1</v>
      </c>
      <c r="I7" s="4">
        <v>1</v>
      </c>
      <c r="J7" s="4">
        <v>1</v>
      </c>
      <c r="K7" s="4" t="s">
        <v>30</v>
      </c>
      <c r="L7" s="4">
        <v>308</v>
      </c>
      <c r="M7" s="4">
        <v>308</v>
      </c>
      <c r="N7" s="4" t="s">
        <v>55</v>
      </c>
      <c r="O7" s="4" t="s">
        <v>32</v>
      </c>
      <c r="P7" s="4" t="s">
        <v>33</v>
      </c>
      <c r="Q7" s="4">
        <v>0</v>
      </c>
      <c r="R7" s="7">
        <v>45041</v>
      </c>
      <c r="S7" s="6">
        <v>45057</v>
      </c>
      <c r="T7" s="4" t="s">
        <v>34</v>
      </c>
      <c r="U7" s="4">
        <v>308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43</v>
      </c>
      <c r="E8" s="4" t="s">
        <v>57</v>
      </c>
      <c r="F8" s="6">
        <v>45041</v>
      </c>
      <c r="G8" s="6">
        <v>45042</v>
      </c>
      <c r="H8" s="4">
        <v>1</v>
      </c>
      <c r="I8" s="4">
        <v>1</v>
      </c>
      <c r="J8" s="4">
        <v>1</v>
      </c>
      <c r="K8" s="4" t="s">
        <v>30</v>
      </c>
      <c r="L8" s="4">
        <v>322</v>
      </c>
      <c r="M8" s="4">
        <v>322</v>
      </c>
      <c r="N8" s="4" t="s">
        <v>58</v>
      </c>
      <c r="O8" s="4" t="s">
        <v>32</v>
      </c>
      <c r="P8" s="4" t="s">
        <v>33</v>
      </c>
      <c r="Q8" s="4">
        <v>0</v>
      </c>
      <c r="R8" s="7">
        <v>45041</v>
      </c>
      <c r="S8" s="6">
        <v>45057</v>
      </c>
      <c r="T8" s="4" t="s">
        <v>34</v>
      </c>
      <c r="U8" s="4">
        <v>322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45041</v>
      </c>
      <c r="G9" s="6">
        <v>45042</v>
      </c>
      <c r="H9" s="4">
        <v>1</v>
      </c>
      <c r="I9" s="4">
        <v>1</v>
      </c>
      <c r="J9" s="4">
        <v>1</v>
      </c>
      <c r="K9" s="4" t="s">
        <v>30</v>
      </c>
      <c r="L9" s="4">
        <v>938.29</v>
      </c>
      <c r="M9" s="4">
        <v>938.29</v>
      </c>
      <c r="N9" s="4" t="s">
        <v>62</v>
      </c>
      <c r="O9" s="4" t="s">
        <v>32</v>
      </c>
      <c r="P9" s="4" t="s">
        <v>33</v>
      </c>
      <c r="Q9" s="4">
        <v>0</v>
      </c>
      <c r="R9" s="7">
        <v>45041</v>
      </c>
      <c r="S9" s="6">
        <v>45057</v>
      </c>
      <c r="T9" s="4" t="s">
        <v>34</v>
      </c>
      <c r="U9" s="4">
        <v>938.29</v>
      </c>
      <c r="V9" s="4">
        <v>0</v>
      </c>
      <c r="W9" s="4">
        <v>0</v>
      </c>
      <c r="X9" s="4" t="s">
        <v>63</v>
      </c>
      <c r="Y9" s="4" t="s">
        <v>64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45041</v>
      </c>
      <c r="G10" s="6">
        <v>45042</v>
      </c>
      <c r="H10" s="4">
        <v>1</v>
      </c>
      <c r="I10" s="4">
        <v>1</v>
      </c>
      <c r="J10" s="4">
        <v>1</v>
      </c>
      <c r="K10" s="4" t="s">
        <v>30</v>
      </c>
      <c r="L10" s="4">
        <v>1122.11</v>
      </c>
      <c r="M10" s="4">
        <v>1122.11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45041</v>
      </c>
      <c r="S10" s="6">
        <v>45057</v>
      </c>
      <c r="T10" s="4" t="s">
        <v>34</v>
      </c>
      <c r="U10" s="4">
        <v>1122.11</v>
      </c>
      <c r="V10" s="4">
        <v>0</v>
      </c>
      <c r="W10" s="4">
        <v>0</v>
      </c>
      <c r="X10" s="4" t="s">
        <v>69</v>
      </c>
      <c r="Y10" s="4" t="s">
        <v>36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43</v>
      </c>
      <c r="E11" s="4" t="s">
        <v>71</v>
      </c>
      <c r="F11" s="6">
        <v>45041</v>
      </c>
      <c r="G11" s="6">
        <v>45042</v>
      </c>
      <c r="H11" s="4">
        <v>1</v>
      </c>
      <c r="I11" s="4">
        <v>1</v>
      </c>
      <c r="J11" s="4">
        <v>1</v>
      </c>
      <c r="K11" s="4" t="s">
        <v>30</v>
      </c>
      <c r="L11" s="4">
        <v>329</v>
      </c>
      <c r="M11" s="4">
        <v>329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45041</v>
      </c>
      <c r="S11" s="6">
        <v>45057</v>
      </c>
      <c r="T11" s="4" t="s">
        <v>34</v>
      </c>
      <c r="U11" s="4">
        <v>329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60</v>
      </c>
      <c r="E12" s="4" t="s">
        <v>61</v>
      </c>
      <c r="F12" s="6">
        <v>45041</v>
      </c>
      <c r="G12" s="6">
        <v>45042</v>
      </c>
      <c r="H12" s="4">
        <v>1</v>
      </c>
      <c r="I12" s="4">
        <v>1</v>
      </c>
      <c r="J12" s="4">
        <v>1</v>
      </c>
      <c r="K12" s="4" t="s">
        <v>30</v>
      </c>
      <c r="L12" s="4">
        <v>940.31</v>
      </c>
      <c r="M12" s="4">
        <v>940.31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45041</v>
      </c>
      <c r="S12" s="6">
        <v>45057</v>
      </c>
      <c r="T12" s="4" t="s">
        <v>34</v>
      </c>
      <c r="U12" s="4">
        <v>940.31</v>
      </c>
      <c r="V12" s="4">
        <v>0</v>
      </c>
      <c r="W12" s="4">
        <v>0</v>
      </c>
      <c r="X12" s="4" t="s">
        <v>75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78</v>
      </c>
      <c r="E13" s="4" t="s">
        <v>79</v>
      </c>
      <c r="F13" s="6">
        <v>45041</v>
      </c>
      <c r="G13" s="6">
        <v>45042</v>
      </c>
      <c r="H13" s="4">
        <v>1</v>
      </c>
      <c r="I13" s="4">
        <v>1</v>
      </c>
      <c r="J13" s="4">
        <v>1</v>
      </c>
      <c r="K13" s="4" t="s">
        <v>30</v>
      </c>
      <c r="L13" s="4">
        <v>498.94</v>
      </c>
      <c r="M13" s="4">
        <v>498.94</v>
      </c>
      <c r="N13" s="4" t="s">
        <v>80</v>
      </c>
      <c r="O13" s="4" t="s">
        <v>32</v>
      </c>
      <c r="P13" s="4" t="s">
        <v>33</v>
      </c>
      <c r="Q13" s="4">
        <v>0</v>
      </c>
      <c r="R13" s="7">
        <v>45041</v>
      </c>
      <c r="S13" s="6">
        <v>45057</v>
      </c>
      <c r="T13" s="4" t="s">
        <v>34</v>
      </c>
      <c r="U13" s="4">
        <v>498.94</v>
      </c>
      <c r="V13" s="4">
        <v>0</v>
      </c>
      <c r="W13" s="4">
        <v>0</v>
      </c>
      <c r="X13" s="4" t="s">
        <v>81</v>
      </c>
      <c r="Y13" s="4" t="s">
        <v>82</v>
      </c>
    </row>
    <row r="14" s="4" customFormat="1" spans="1:25">
      <c r="A14" s="4" t="s">
        <v>83</v>
      </c>
      <c r="B14" s="4" t="s">
        <v>26</v>
      </c>
      <c r="C14" s="4" t="s">
        <v>84</v>
      </c>
      <c r="D14" s="4" t="s">
        <v>85</v>
      </c>
      <c r="E14" s="4" t="s">
        <v>86</v>
      </c>
      <c r="F14" s="6">
        <v>45034</v>
      </c>
      <c r="G14" s="6">
        <v>45035</v>
      </c>
      <c r="H14" s="4">
        <v>1</v>
      </c>
      <c r="I14" s="4">
        <v>1</v>
      </c>
      <c r="J14" s="4">
        <v>1</v>
      </c>
      <c r="K14" s="4" t="s">
        <v>30</v>
      </c>
      <c r="L14" s="4">
        <v>-698.92</v>
      </c>
      <c r="M14" s="4">
        <v>-698.92</v>
      </c>
      <c r="N14" s="4" t="s">
        <v>87</v>
      </c>
      <c r="O14" s="4" t="s">
        <v>32</v>
      </c>
      <c r="P14" s="4" t="s">
        <v>33</v>
      </c>
      <c r="Q14" s="4">
        <v>0</v>
      </c>
      <c r="R14" s="7">
        <v>45034.8518518519</v>
      </c>
      <c r="S14" s="6">
        <v>45057</v>
      </c>
      <c r="T14" s="4"/>
      <c r="U14" s="4">
        <v>0</v>
      </c>
      <c r="V14" s="4">
        <v>0</v>
      </c>
      <c r="W14" s="4">
        <v>0</v>
      </c>
      <c r="X14" s="4" t="s">
        <v>88</v>
      </c>
      <c r="Y14" s="4" t="s">
        <v>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A21" sqref="A21:D25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90</v>
      </c>
    </row>
    <row r="2" s="4" customFormat="1" hidden="1" spans="1:9">
      <c r="A2" s="5">
        <v>999223694060726</v>
      </c>
      <c r="B2" s="6">
        <v>45039</v>
      </c>
      <c r="C2" s="6">
        <v>45042</v>
      </c>
      <c r="D2" s="4">
        <v>3482</v>
      </c>
      <c r="E2" s="4" t="str">
        <f>VLOOKUP(A2,HOP!A:L,12,0)</f>
        <v>3482.00</v>
      </c>
      <c r="F2" s="4" t="str">
        <f>VLOOKUP(A2,HOP!A:C,3,0)</f>
        <v>3235021</v>
      </c>
      <c r="G2" s="4">
        <f>D2-E2</f>
        <v>0</v>
      </c>
      <c r="H2" s="4" t="str">
        <f>$H$1&amp;F2</f>
        <v>，3235021</v>
      </c>
      <c r="I2" s="4" t="str">
        <f>VLOOKUP(A2,HOP!A:U,21,0)</f>
        <v>直采</v>
      </c>
    </row>
    <row r="3" s="4" customFormat="1" hidden="1" spans="1:9">
      <c r="A3" s="5">
        <v>999223708326697</v>
      </c>
      <c r="B3" s="6">
        <v>45040</v>
      </c>
      <c r="C3" s="6">
        <v>45042</v>
      </c>
      <c r="D3" s="4">
        <v>1592</v>
      </c>
      <c r="E3" s="4" t="str">
        <f>VLOOKUP(A3,HOP!A:L,12,0)</f>
        <v>1592.00</v>
      </c>
      <c r="F3" s="4" t="str">
        <f>VLOOKUP(A3,HOP!A:C,3,0)</f>
        <v>3242067</v>
      </c>
      <c r="G3" s="4">
        <f t="shared" ref="G3:G14" si="0">D3-E3</f>
        <v>0</v>
      </c>
      <c r="H3" s="4" t="str">
        <f t="shared" ref="H3:H14" si="1">$H$1&amp;F3</f>
        <v>，3242067</v>
      </c>
      <c r="I3" s="4" t="str">
        <f>VLOOKUP(A3,HOP!A:U,21,0)</f>
        <v>直采</v>
      </c>
    </row>
    <row r="4" s="4" customFormat="1" hidden="1" spans="1:10">
      <c r="A4" s="5">
        <v>23833906334</v>
      </c>
      <c r="B4" s="6">
        <v>45041</v>
      </c>
      <c r="C4" s="6">
        <v>45042</v>
      </c>
      <c r="D4" s="4">
        <v>308</v>
      </c>
      <c r="E4" s="4">
        <v>308</v>
      </c>
      <c r="F4" s="8" t="s">
        <v>91</v>
      </c>
      <c r="G4" s="4">
        <f t="shared" si="0"/>
        <v>0</v>
      </c>
      <c r="H4" s="4" t="str">
        <f t="shared" si="1"/>
        <v>，202304250930170025</v>
      </c>
      <c r="I4" s="4" t="e">
        <f>VLOOKUP(A4,HOP!A:U,21,0)</f>
        <v>#N/A</v>
      </c>
      <c r="J4" s="4">
        <v>4.25</v>
      </c>
    </row>
    <row r="5" s="4" customFormat="1" hidden="1" spans="1:10">
      <c r="A5" s="5">
        <v>23833911808</v>
      </c>
      <c r="B5" s="6">
        <v>45041</v>
      </c>
      <c r="C5" s="6">
        <v>45042</v>
      </c>
      <c r="D5" s="4">
        <v>308</v>
      </c>
      <c r="E5" s="4">
        <v>308</v>
      </c>
      <c r="F5" s="8" t="s">
        <v>92</v>
      </c>
      <c r="G5" s="4">
        <f t="shared" si="0"/>
        <v>0</v>
      </c>
      <c r="H5" s="4" t="str">
        <f t="shared" si="1"/>
        <v>，202304250929380021</v>
      </c>
      <c r="I5" s="4" t="e">
        <f>VLOOKUP(A5,HOP!A:U,21,0)</f>
        <v>#N/A</v>
      </c>
      <c r="J5" s="4">
        <v>4.25</v>
      </c>
    </row>
    <row r="6" s="4" customFormat="1" spans="1:9">
      <c r="A6" s="5">
        <v>999223834230074</v>
      </c>
      <c r="B6" s="6">
        <v>45041</v>
      </c>
      <c r="C6" s="6">
        <v>45042</v>
      </c>
      <c r="D6" s="4">
        <v>1263.51</v>
      </c>
      <c r="E6" s="4" t="str">
        <f>VLOOKUP(A6,HOP!A:L,12,0)</f>
        <v>1263.51</v>
      </c>
      <c r="F6" s="4" t="str">
        <f>VLOOKUP(A6,HOP!A:C,3,0)</f>
        <v>3285448</v>
      </c>
      <c r="G6" s="4">
        <f t="shared" si="0"/>
        <v>0</v>
      </c>
      <c r="H6" s="4" t="str">
        <f t="shared" si="1"/>
        <v>，3285448</v>
      </c>
      <c r="I6" s="4" t="str">
        <f>VLOOKUP(A6,HOP!A:U,21,0)</f>
        <v>直连</v>
      </c>
    </row>
    <row r="7" s="4" customFormat="1" hidden="1" spans="1:10">
      <c r="A7" s="9" t="s">
        <v>93</v>
      </c>
      <c r="B7" s="6">
        <v>45041</v>
      </c>
      <c r="C7" s="6">
        <v>45042</v>
      </c>
      <c r="D7" s="4">
        <v>308</v>
      </c>
      <c r="E7" s="4">
        <v>308</v>
      </c>
      <c r="F7" s="8" t="s">
        <v>94</v>
      </c>
      <c r="G7" s="4">
        <f t="shared" si="0"/>
        <v>0</v>
      </c>
      <c r="H7" s="4" t="str">
        <f t="shared" si="1"/>
        <v>，202304251041130076</v>
      </c>
      <c r="I7" s="4" t="e">
        <f>VLOOKUP(A7,HOP!A:U,21,0)</f>
        <v>#N/A</v>
      </c>
      <c r="J7" s="4">
        <v>4.25</v>
      </c>
    </row>
    <row r="8" s="4" customFormat="1" hidden="1" spans="1:10">
      <c r="A8" s="9" t="s">
        <v>95</v>
      </c>
      <c r="B8" s="6">
        <v>45041</v>
      </c>
      <c r="C8" s="6">
        <v>45042</v>
      </c>
      <c r="D8" s="4">
        <v>322</v>
      </c>
      <c r="E8" s="4">
        <v>322</v>
      </c>
      <c r="F8" s="8" t="s">
        <v>96</v>
      </c>
      <c r="G8" s="4">
        <f t="shared" si="0"/>
        <v>0</v>
      </c>
      <c r="H8" s="4" t="str">
        <f t="shared" si="1"/>
        <v>，202304251109110025</v>
      </c>
      <c r="I8" s="4" t="e">
        <f>VLOOKUP(A8,HOP!A:U,21,0)</f>
        <v>#N/A</v>
      </c>
      <c r="J8" s="4">
        <v>4.25</v>
      </c>
    </row>
    <row r="9" s="4" customFormat="1" spans="1:9">
      <c r="A9" s="5">
        <v>999223841804271</v>
      </c>
      <c r="B9" s="6">
        <v>45041</v>
      </c>
      <c r="C9" s="6">
        <v>45042</v>
      </c>
      <c r="D9" s="4">
        <v>938.29</v>
      </c>
      <c r="E9" s="4" t="str">
        <f>VLOOKUP(A9,HOP!A:L,12,0)</f>
        <v>938.29</v>
      </c>
      <c r="F9" s="4" t="str">
        <f>VLOOKUP(A9,HOP!A:C,3,0)</f>
        <v>3287267</v>
      </c>
      <c r="G9" s="4">
        <f t="shared" si="0"/>
        <v>0</v>
      </c>
      <c r="H9" s="4" t="str">
        <f t="shared" si="1"/>
        <v>，3287267</v>
      </c>
      <c r="I9" s="4" t="str">
        <f>VLOOKUP(A9,HOP!A:U,21,0)</f>
        <v>直连</v>
      </c>
    </row>
    <row r="10" s="4" customFormat="1" spans="1:9">
      <c r="A10" s="5">
        <v>999223844217677</v>
      </c>
      <c r="B10" s="6">
        <v>45041</v>
      </c>
      <c r="C10" s="6">
        <v>45042</v>
      </c>
      <c r="D10" s="4">
        <v>1122.11</v>
      </c>
      <c r="E10" s="4" t="str">
        <f>VLOOKUP(A10,HOP!A:L,12,0)</f>
        <v>1122.11</v>
      </c>
      <c r="F10" s="4" t="str">
        <f>VLOOKUP(A10,HOP!A:C,3,0)</f>
        <v>3288140</v>
      </c>
      <c r="G10" s="4">
        <f t="shared" si="0"/>
        <v>0</v>
      </c>
      <c r="H10" s="4" t="str">
        <f t="shared" si="1"/>
        <v>，3288140</v>
      </c>
      <c r="I10" s="4" t="str">
        <f>VLOOKUP(A10,HOP!A:U,21,0)</f>
        <v>直连</v>
      </c>
    </row>
    <row r="11" s="4" customFormat="1" hidden="1" spans="1:10">
      <c r="A11" s="9" t="s">
        <v>97</v>
      </c>
      <c r="B11" s="6">
        <v>45041</v>
      </c>
      <c r="C11" s="6">
        <v>45042</v>
      </c>
      <c r="D11" s="4">
        <v>329</v>
      </c>
      <c r="E11" s="4">
        <v>329</v>
      </c>
      <c r="F11" s="8" t="s">
        <v>98</v>
      </c>
      <c r="G11" s="4">
        <f t="shared" si="0"/>
        <v>0</v>
      </c>
      <c r="H11" s="4" t="str">
        <f t="shared" si="1"/>
        <v>，202304251916390071</v>
      </c>
      <c r="I11" s="4" t="e">
        <f>VLOOKUP(A11,HOP!A:U,21,0)</f>
        <v>#N/A</v>
      </c>
      <c r="J11" s="4">
        <v>4.25</v>
      </c>
    </row>
    <row r="12" s="4" customFormat="1" spans="1:9">
      <c r="A12" s="5">
        <v>999223844362721</v>
      </c>
      <c r="B12" s="6">
        <v>45041</v>
      </c>
      <c r="C12" s="6">
        <v>45042</v>
      </c>
      <c r="D12" s="4">
        <v>940.31</v>
      </c>
      <c r="E12" s="4" t="str">
        <f>VLOOKUP(A12,HOP!A:L,12,0)</f>
        <v>940.31</v>
      </c>
      <c r="F12" s="4" t="str">
        <f>VLOOKUP(A12,HOP!A:C,3,0)</f>
        <v>3288277</v>
      </c>
      <c r="G12" s="4">
        <f t="shared" si="0"/>
        <v>0</v>
      </c>
      <c r="H12" s="4" t="str">
        <f t="shared" si="1"/>
        <v>，3288277</v>
      </c>
      <c r="I12" s="4" t="str">
        <f>VLOOKUP(A12,HOP!A:U,21,0)</f>
        <v>直连</v>
      </c>
    </row>
    <row r="13" s="4" customFormat="1" spans="1:9">
      <c r="A13" s="5">
        <v>999223846263124</v>
      </c>
      <c r="B13" s="6">
        <v>45041</v>
      </c>
      <c r="C13" s="6">
        <v>45042</v>
      </c>
      <c r="D13" s="4">
        <v>498.94</v>
      </c>
      <c r="E13" s="4" t="str">
        <f>VLOOKUP(A13,HOP!A:L,12,0)</f>
        <v>498.94</v>
      </c>
      <c r="F13" s="4" t="str">
        <f>VLOOKUP(A13,HOP!A:C,3,0)</f>
        <v>3288952</v>
      </c>
      <c r="G13" s="4">
        <f t="shared" si="0"/>
        <v>0</v>
      </c>
      <c r="H13" s="4" t="str">
        <f t="shared" si="1"/>
        <v>，3288952</v>
      </c>
      <c r="I13" s="4" t="str">
        <f>VLOOKUP(A13,HOP!A:U,21,0)</f>
        <v>直连</v>
      </c>
    </row>
    <row r="14" s="4" customFormat="1" spans="1:10">
      <c r="A14" s="9" t="s">
        <v>99</v>
      </c>
      <c r="B14" s="6">
        <v>45034</v>
      </c>
      <c r="C14" s="6">
        <v>45035</v>
      </c>
      <c r="D14" s="4">
        <v>-698.92</v>
      </c>
      <c r="E14" s="4" t="e">
        <f>VLOOKUP(A14,HOP!A:L,12,0)</f>
        <v>#N/A</v>
      </c>
      <c r="F14" s="4">
        <v>3244819</v>
      </c>
      <c r="G14" s="4" t="e">
        <f t="shared" si="0"/>
        <v>#N/A</v>
      </c>
      <c r="H14" s="4" t="str">
        <f t="shared" si="1"/>
        <v>，3244819</v>
      </c>
      <c r="I14" s="4" t="e">
        <f>VLOOKUP(A14,HOP!A:U,21,0)</f>
        <v>#N/A</v>
      </c>
      <c r="J14" s="4" t="s">
        <v>100</v>
      </c>
    </row>
    <row r="16" spans="4:4">
      <c r="D16" s="4">
        <f>SUM(D2:D15)</f>
        <v>10713.24</v>
      </c>
    </row>
    <row r="21" spans="1:4">
      <c r="A21" s="4" t="s">
        <v>101</v>
      </c>
      <c r="C21" s="4">
        <v>5074</v>
      </c>
      <c r="D21" s="4">
        <v>5728.57</v>
      </c>
    </row>
    <row r="22" spans="1:4">
      <c r="A22" s="4" t="s">
        <v>102</v>
      </c>
      <c r="C22" s="4">
        <v>4064.24</v>
      </c>
      <c r="D22" s="4">
        <v>4588.54</v>
      </c>
    </row>
    <row r="23" spans="1:4">
      <c r="A23" s="4" t="s">
        <v>103</v>
      </c>
      <c r="C23" s="4">
        <v>1575</v>
      </c>
      <c r="D23" s="4">
        <v>1778.18</v>
      </c>
    </row>
    <row r="24" spans="1:4">
      <c r="A24" s="4" t="s">
        <v>104</v>
      </c>
      <c r="C24" s="4">
        <f>SUBTOTAL(9,C21:C23)</f>
        <v>10713.24</v>
      </c>
      <c r="D24" s="4">
        <f>SUBTOTAL(9,D21:D23)</f>
        <v>12095.29</v>
      </c>
    </row>
    <row r="25" spans="1:1">
      <c r="A25" s="4" t="s">
        <v>105</v>
      </c>
    </row>
  </sheetData>
  <autoFilter ref="A1:X14">
    <filterColumn colId="8">
      <filters>
        <filter val="#N/A"/>
        <filter val="直连"/>
      </filters>
    </filterColumn>
    <filterColumn colId="9">
      <filters blank="1">
        <filter val="本期扣款698.92元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2">
      <c r="A1" s="2" t="s">
        <v>106</v>
      </c>
      <c r="B1" s="2" t="s">
        <v>107</v>
      </c>
      <c r="C1" s="2" t="s">
        <v>108</v>
      </c>
      <c r="D1" s="2" t="s">
        <v>109</v>
      </c>
      <c r="E1" s="2" t="s">
        <v>13</v>
      </c>
      <c r="F1" s="2" t="s">
        <v>5</v>
      </c>
      <c r="G1" s="2" t="s">
        <v>6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3">
        <v>999223694060726</v>
      </c>
      <c r="B2" s="1" t="s">
        <v>125</v>
      </c>
      <c r="C2" s="1" t="s">
        <v>126</v>
      </c>
      <c r="D2" s="1" t="s">
        <v>127</v>
      </c>
      <c r="E2" s="1" t="s">
        <v>128</v>
      </c>
      <c r="F2" s="1" t="s">
        <v>129</v>
      </c>
      <c r="G2" s="1" t="s">
        <v>130</v>
      </c>
      <c r="H2" s="1" t="s">
        <v>131</v>
      </c>
      <c r="I2" s="1" t="s">
        <v>132</v>
      </c>
      <c r="J2" s="1" t="s">
        <v>133</v>
      </c>
      <c r="K2" s="1" t="s">
        <v>132</v>
      </c>
      <c r="L2" s="1" t="s">
        <v>132</v>
      </c>
      <c r="M2" s="1" t="s">
        <v>134</v>
      </c>
      <c r="N2" s="1" t="s">
        <v>134</v>
      </c>
      <c r="O2" s="1" t="s">
        <v>135</v>
      </c>
      <c r="P2" s="1" t="s">
        <v>136</v>
      </c>
      <c r="Q2" s="1" t="s">
        <v>137</v>
      </c>
      <c r="R2" s="1" t="s">
        <v>138</v>
      </c>
      <c r="S2" s="1" t="s">
        <v>139</v>
      </c>
      <c r="T2" s="1" t="s">
        <v>140</v>
      </c>
      <c r="U2" s="1" t="s">
        <v>141</v>
      </c>
      <c r="V2" s="1" t="s">
        <v>142</v>
      </c>
    </row>
    <row r="3" s="1" customFormat="1" spans="1:22">
      <c r="A3" s="3">
        <v>999223708326697</v>
      </c>
      <c r="B3" s="1" t="s">
        <v>125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130</v>
      </c>
      <c r="H3" s="1" t="s">
        <v>131</v>
      </c>
      <c r="I3" s="1" t="s">
        <v>147</v>
      </c>
      <c r="J3" s="1" t="s">
        <v>133</v>
      </c>
      <c r="K3" s="1" t="s">
        <v>147</v>
      </c>
      <c r="L3" s="1" t="s">
        <v>147</v>
      </c>
      <c r="M3" s="1" t="s">
        <v>134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148</v>
      </c>
      <c r="S3" s="1" t="s">
        <v>139</v>
      </c>
      <c r="T3" s="1" t="s">
        <v>140</v>
      </c>
      <c r="U3" s="1" t="s">
        <v>141</v>
      </c>
      <c r="V3" s="1" t="s">
        <v>142</v>
      </c>
    </row>
    <row r="4" s="1" customFormat="1" spans="1:22">
      <c r="A4" s="3">
        <v>999223834230074</v>
      </c>
      <c r="B4" s="1" t="s">
        <v>149</v>
      </c>
      <c r="C4" s="1" t="s">
        <v>150</v>
      </c>
      <c r="D4" s="1" t="s">
        <v>151</v>
      </c>
      <c r="E4" s="1" t="s">
        <v>152</v>
      </c>
      <c r="F4" s="1" t="s">
        <v>149</v>
      </c>
      <c r="G4" s="1" t="s">
        <v>130</v>
      </c>
      <c r="H4" s="1" t="s">
        <v>131</v>
      </c>
      <c r="I4" s="1" t="s">
        <v>153</v>
      </c>
      <c r="J4" s="1" t="s">
        <v>133</v>
      </c>
      <c r="K4" s="1" t="s">
        <v>153</v>
      </c>
      <c r="L4" s="1" t="s">
        <v>153</v>
      </c>
      <c r="M4" s="1" t="s">
        <v>134</v>
      </c>
      <c r="N4" s="1" t="s">
        <v>134</v>
      </c>
      <c r="O4" s="1" t="s">
        <v>135</v>
      </c>
      <c r="P4" s="1" t="s">
        <v>136</v>
      </c>
      <c r="Q4" s="1" t="s">
        <v>137</v>
      </c>
      <c r="R4" s="1" t="s">
        <v>154</v>
      </c>
      <c r="S4" s="1" t="s">
        <v>139</v>
      </c>
      <c r="T4" s="1" t="s">
        <v>140</v>
      </c>
      <c r="U4" s="1" t="s">
        <v>155</v>
      </c>
      <c r="V4" s="1" t="s">
        <v>142</v>
      </c>
    </row>
    <row r="5" s="1" customFormat="1" spans="1:22">
      <c r="A5" s="3">
        <v>999223841804271</v>
      </c>
      <c r="B5" s="1" t="s">
        <v>149</v>
      </c>
      <c r="C5" s="1" t="s">
        <v>156</v>
      </c>
      <c r="D5" s="1" t="s">
        <v>157</v>
      </c>
      <c r="E5" s="1" t="s">
        <v>62</v>
      </c>
      <c r="F5" s="1" t="s">
        <v>149</v>
      </c>
      <c r="G5" s="1" t="s">
        <v>130</v>
      </c>
      <c r="H5" s="1" t="s">
        <v>131</v>
      </c>
      <c r="I5" s="1" t="s">
        <v>158</v>
      </c>
      <c r="J5" s="1" t="s">
        <v>133</v>
      </c>
      <c r="K5" s="1" t="s">
        <v>158</v>
      </c>
      <c r="L5" s="1" t="s">
        <v>158</v>
      </c>
      <c r="M5" s="1" t="s">
        <v>134</v>
      </c>
      <c r="N5" s="1" t="s">
        <v>134</v>
      </c>
      <c r="O5" s="1" t="s">
        <v>135</v>
      </c>
      <c r="P5" s="1" t="s">
        <v>136</v>
      </c>
      <c r="Q5" s="1" t="s">
        <v>137</v>
      </c>
      <c r="R5" s="1" t="s">
        <v>159</v>
      </c>
      <c r="S5" s="1" t="s">
        <v>139</v>
      </c>
      <c r="T5" s="1" t="s">
        <v>140</v>
      </c>
      <c r="U5" s="1" t="s">
        <v>155</v>
      </c>
      <c r="V5" s="1" t="s">
        <v>142</v>
      </c>
    </row>
    <row r="6" s="1" customFormat="1" spans="1:22">
      <c r="A6" s="3">
        <v>999223844217677</v>
      </c>
      <c r="B6" s="1" t="s">
        <v>149</v>
      </c>
      <c r="C6" s="1" t="s">
        <v>160</v>
      </c>
      <c r="D6" s="1" t="s">
        <v>161</v>
      </c>
      <c r="E6" s="1" t="s">
        <v>68</v>
      </c>
      <c r="F6" s="1" t="s">
        <v>149</v>
      </c>
      <c r="G6" s="1" t="s">
        <v>130</v>
      </c>
      <c r="H6" s="1" t="s">
        <v>131</v>
      </c>
      <c r="I6" s="1" t="s">
        <v>162</v>
      </c>
      <c r="J6" s="1" t="s">
        <v>133</v>
      </c>
      <c r="K6" s="1" t="s">
        <v>162</v>
      </c>
      <c r="L6" s="1" t="s">
        <v>162</v>
      </c>
      <c r="M6" s="1" t="s">
        <v>134</v>
      </c>
      <c r="N6" s="1" t="s">
        <v>134</v>
      </c>
      <c r="O6" s="1" t="s">
        <v>135</v>
      </c>
      <c r="P6" s="1" t="s">
        <v>136</v>
      </c>
      <c r="Q6" s="1" t="s">
        <v>137</v>
      </c>
      <c r="R6" s="1" t="s">
        <v>163</v>
      </c>
      <c r="S6" s="1" t="s">
        <v>139</v>
      </c>
      <c r="T6" s="1" t="s">
        <v>140</v>
      </c>
      <c r="U6" s="1" t="s">
        <v>155</v>
      </c>
      <c r="V6" s="1" t="s">
        <v>142</v>
      </c>
    </row>
    <row r="7" s="1" customFormat="1" spans="1:22">
      <c r="A7" s="3">
        <v>999223844362721</v>
      </c>
      <c r="B7" s="1" t="s">
        <v>149</v>
      </c>
      <c r="C7" s="1" t="s">
        <v>164</v>
      </c>
      <c r="D7" s="1" t="s">
        <v>157</v>
      </c>
      <c r="E7" s="1" t="s">
        <v>74</v>
      </c>
      <c r="F7" s="1" t="s">
        <v>149</v>
      </c>
      <c r="G7" s="1" t="s">
        <v>130</v>
      </c>
      <c r="H7" s="1" t="s">
        <v>131</v>
      </c>
      <c r="I7" s="1" t="s">
        <v>165</v>
      </c>
      <c r="J7" s="1" t="s">
        <v>133</v>
      </c>
      <c r="K7" s="1" t="s">
        <v>165</v>
      </c>
      <c r="L7" s="1" t="s">
        <v>165</v>
      </c>
      <c r="M7" s="1" t="s">
        <v>134</v>
      </c>
      <c r="N7" s="1" t="s">
        <v>134</v>
      </c>
      <c r="O7" s="1" t="s">
        <v>135</v>
      </c>
      <c r="P7" s="1" t="s">
        <v>136</v>
      </c>
      <c r="Q7" s="1" t="s">
        <v>137</v>
      </c>
      <c r="R7" s="1" t="s">
        <v>166</v>
      </c>
      <c r="S7" s="1" t="s">
        <v>139</v>
      </c>
      <c r="T7" s="1" t="s">
        <v>140</v>
      </c>
      <c r="U7" s="1" t="s">
        <v>155</v>
      </c>
      <c r="V7" s="1" t="s">
        <v>142</v>
      </c>
    </row>
    <row r="8" s="1" customFormat="1" spans="1:22">
      <c r="A8" s="3">
        <v>999223846263124</v>
      </c>
      <c r="B8" s="1" t="s">
        <v>149</v>
      </c>
      <c r="C8" s="1" t="s">
        <v>167</v>
      </c>
      <c r="D8" s="1" t="s">
        <v>168</v>
      </c>
      <c r="E8" s="1" t="s">
        <v>169</v>
      </c>
      <c r="F8" s="1" t="s">
        <v>149</v>
      </c>
      <c r="G8" s="1" t="s">
        <v>130</v>
      </c>
      <c r="H8" s="1" t="s">
        <v>131</v>
      </c>
      <c r="I8" s="1" t="s">
        <v>170</v>
      </c>
      <c r="J8" s="1" t="s">
        <v>133</v>
      </c>
      <c r="K8" s="1" t="s">
        <v>170</v>
      </c>
      <c r="L8" s="1" t="s">
        <v>170</v>
      </c>
      <c r="M8" s="1" t="s">
        <v>134</v>
      </c>
      <c r="N8" s="1" t="s">
        <v>134</v>
      </c>
      <c r="O8" s="1" t="s">
        <v>135</v>
      </c>
      <c r="P8" s="1" t="s">
        <v>136</v>
      </c>
      <c r="Q8" s="1" t="s">
        <v>137</v>
      </c>
      <c r="R8" s="1" t="s">
        <v>171</v>
      </c>
      <c r="S8" s="1" t="s">
        <v>139</v>
      </c>
      <c r="T8" s="1" t="s">
        <v>140</v>
      </c>
      <c r="U8" s="1" t="s">
        <v>155</v>
      </c>
      <c r="V8" s="1" t="s">
        <v>142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2023-05-11T01:32:28Z</dcterms:created>
  <dcterms:modified xsi:type="dcterms:W3CDTF">2023-05-11T01:50:27Z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5724D1BA92DE43369A921DD7F07EFADE_12</vt:lpwstr>
  </property>
  <property fmtid="{D5CDD505-2E9C-101B-9397-08002B2CF9AE}" pid="3" name="KSOProductBuildVer">
    <vt:lpwstr>2052-11.1.0.14036</vt:lpwstr>
  </property>
</Properties>
</file>