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<sst xmlns="http://schemas.openxmlformats.org/spreadsheetml/2006/main" count="167" uniqueCount="109">
  <si>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</si>
  <si>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</si>
  <si>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</si>
  <si>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</si>
  <si>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</si>
  <si>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</si>
  <si>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</si>
  <si>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</si>
  <si>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</si>
  <si>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</si>
  <si>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</si>
  <si>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</si>
  <si>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</si>
  <si>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</si>
  <si>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</si>
  <si>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</si>
  <si>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</si>
  <si>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</si>
  <si>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</si>
  <si>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</si>
  <si>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</si>
  <si>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</si>
  <si>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</si>
  <si>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</si>
  <si>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</si>
  <si>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999223673083982	</t>
  </si>
  <si>
    <t>Ctrip</t>
  </si>
  <si>
    <t>正常</t>
  </si>
  <si>
    <t>[北京]海友良品酒店(北京东四地铁站店)(76436416)</t>
  </si>
  <si>
    <t>双床房&lt;2人入住&gt;&lt;早餐&gt;</t>
  </si>
  <si>
    <t>CNY</t>
  </si>
  <si>
    <t>李淑芳</t>
  </si>
  <si>
    <t>CA13744230511CNY</t>
  </si>
  <si>
    <t>未提现</t>
  </si>
  <si>
    <t>携程开票</t>
  </si>
  <si>
    <t xml:space="preserve">3232005	</t>
  </si>
  <si>
    <t xml:space="preserve">R1000056114300619001	</t>
  </si>
  <si>
    <t xml:space="preserve">999223721958395	</t>
  </si>
  <si>
    <t>[青岛]汉庭酒店(青岛胶南西海岸汽车总站酒店)(93876105)</t>
  </si>
  <si>
    <t>特价大床房&lt;至多8间&gt;&lt;2人入住&gt;</t>
  </si>
  <si>
    <t>魏新</t>
  </si>
  <si>
    <t xml:space="preserve">3244190	</t>
  </si>
  <si>
    <t xml:space="preserve">R2664992114539408001	</t>
  </si>
  <si>
    <t xml:space="preserve">999223815883285	</t>
  </si>
  <si>
    <t>[南京]南京富建城市酒店(80247706)</t>
  </si>
  <si>
    <t>商务大床间&lt;2人入住&gt;&lt;早餐&gt;</t>
  </si>
  <si>
    <t>李佳骏</t>
  </si>
  <si>
    <t xml:space="preserve">3279843	</t>
  </si>
  <si>
    <t xml:space="preserve">	</t>
  </si>
  <si>
    <t xml:space="preserve">999223446726608	</t>
  </si>
  <si>
    <t>赔款</t>
  </si>
  <si>
    <t>[广州]安谧度假酒店(广州融创文旅城白云机场店)(93876264)</t>
  </si>
  <si>
    <t>豪华双床房&lt;至多8间&gt;&lt;2人入住&gt;&lt;早餐&gt;</t>
  </si>
  <si>
    <t>闫红青</t>
  </si>
  <si>
    <t xml:space="preserve">3190214	</t>
  </si>
  <si>
    <t xml:space="preserve">Acknowledged	</t>
  </si>
  <si>
    <t>，</t>
  </si>
  <si>
    <t>999223446726608</t>
  </si>
  <si>
    <t>本期扣款249元</t>
  </si>
  <si>
    <t>1056 CNY</t>
  </si>
  <si>
    <t>A230511093008481</t>
  </si>
  <si>
    <t>总计：1056元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</si>
  <si>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</si>
  <si>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</si>
  <si>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</si>
  <si>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</si>
  <si>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</si>
  <si>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</si>
  <si>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</si>
  <si>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</si>
  <si>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</si>
  <si>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</si>
  <si>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</si>
  <si>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</si>
  <si>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</si>
  <si>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</si>
  <si>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</si>
  <si>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</si>
  <si>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</si>
  <si>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</si>
  <si>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</si>
  <si>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</si>
  <si>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3279843</t>
  </si>
  <si>
    <t>南京富建城市酒店</t>
  </si>
  <si>
    <t>2023-04-24</t>
  </si>
  <si>
    <t>2023-04-26</t>
  </si>
  <si>
    <t>退房日月结</t>
  </si>
  <si>
    <t>696.00</t>
  </si>
  <si>
    <t>RMB</t>
  </si>
  <si>
    <t>0</t>
  </si>
  <si>
    <t>0.00</t>
  </si>
  <si>
    <t>携程汇登国内直连</t>
  </si>
  <si>
    <t>01.011264</t>
  </si>
  <si>
    <t>2023-04-23 23:56:38</t>
  </si>
  <si>
    <t>否</t>
  </si>
  <si>
    <t>广州汇登信息科技有限公司</t>
  </si>
  <si>
    <t>直连</t>
  </si>
  <si>
    <t>中国</t>
  </si>
  <si>
    <t>2023-04-18</t>
  </si>
  <si>
    <t>3244190</t>
  </si>
  <si>
    <t>汉庭酒店(青岛胶南西海岸汽车总站酒店)</t>
  </si>
  <si>
    <t>2023-04-25</t>
  </si>
  <si>
    <t>143.00</t>
  </si>
  <si>
    <t>2023-04-18 16:30:11</t>
  </si>
  <si>
    <t>2023-04-15</t>
  </si>
  <si>
    <t>3232005</t>
  </si>
  <si>
    <t>海友良品酒店(北京东四地铁站店)</t>
  </si>
  <si>
    <t>466.00</t>
  </si>
  <si>
    <t>2023-04-15 22:10:22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</si>
</sst>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45041</v>
      </c>
      <c r="G2" s="6">
        <v>45042</v>
      </c>
      <c r="H2" s="4">
        <v>1</v>
      </c>
      <c r="I2" s="4">
        <v>1</v>
      </c>
      <c r="J2" s="4">
        <v>1</v>
      </c>
      <c r="K2" s="4" t="s">
        <v>30</v>
      </c>
      <c r="L2" s="4">
        <v>466</v>
      </c>
      <c r="M2" s="4">
        <v>466</v>
      </c>
      <c r="N2" s="4" t="s">
        <v>31</v>
      </c>
      <c r="O2" s="4" t="s">
        <v>32</v>
      </c>
      <c r="P2" s="4" t="s">
        <v>33</v>
      </c>
      <c r="Q2" s="4">
        <v>0</v>
      </c>
      <c r="R2" s="7">
        <v>45031</v>
      </c>
      <c r="S2" s="6">
        <v>45057</v>
      </c>
      <c r="T2" s="4" t="s">
        <v>34</v>
      </c>
      <c r="U2" s="4">
        <v>466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45041</v>
      </c>
      <c r="G3" s="6">
        <v>45042</v>
      </c>
      <c r="H3" s="4">
        <v>1</v>
      </c>
      <c r="I3" s="4">
        <v>1</v>
      </c>
      <c r="J3" s="4">
        <v>1</v>
      </c>
      <c r="K3" s="4" t="s">
        <v>30</v>
      </c>
      <c r="L3" s="4">
        <v>143</v>
      </c>
      <c r="M3" s="4">
        <v>143</v>
      </c>
      <c r="N3" s="4" t="s">
        <v>40</v>
      </c>
      <c r="O3" s="4" t="s">
        <v>32</v>
      </c>
      <c r="P3" s="4" t="s">
        <v>33</v>
      </c>
      <c r="Q3" s="4">
        <v>0</v>
      </c>
      <c r="R3" s="7">
        <v>45034</v>
      </c>
      <c r="S3" s="6">
        <v>45057</v>
      </c>
      <c r="T3" s="4" t="s">
        <v>34</v>
      </c>
      <c r="U3" s="4">
        <v>143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45040</v>
      </c>
      <c r="G4" s="6">
        <v>45042</v>
      </c>
      <c r="H4" s="4">
        <v>1</v>
      </c>
      <c r="I4" s="4">
        <v>2</v>
      </c>
      <c r="J4" s="4">
        <v>2</v>
      </c>
      <c r="K4" s="4" t="s">
        <v>30</v>
      </c>
      <c r="L4" s="4">
        <v>696</v>
      </c>
      <c r="M4" s="4">
        <v>696</v>
      </c>
      <c r="N4" s="4" t="s">
        <v>46</v>
      </c>
      <c r="O4" s="4" t="s">
        <v>32</v>
      </c>
      <c r="P4" s="4" t="s">
        <v>33</v>
      </c>
      <c r="Q4" s="4">
        <v>0</v>
      </c>
      <c r="R4" s="7">
        <v>45039</v>
      </c>
      <c r="S4" s="6">
        <v>45057</v>
      </c>
      <c r="T4" s="4" t="s">
        <v>34</v>
      </c>
      <c r="U4" s="4">
        <v>696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50</v>
      </c>
      <c r="D5" s="4" t="s">
        <v>51</v>
      </c>
      <c r="E5" s="4" t="s">
        <v>52</v>
      </c>
      <c r="F5" s="6">
        <v>45017</v>
      </c>
      <c r="G5" s="6">
        <v>45018</v>
      </c>
      <c r="H5" s="4">
        <v>1</v>
      </c>
      <c r="I5" s="4">
        <v>1</v>
      </c>
      <c r="J5" s="4">
        <v>1</v>
      </c>
      <c r="K5" s="4" t="s">
        <v>30</v>
      </c>
      <c r="L5" s="4">
        <v>-249</v>
      </c>
      <c r="M5" s="4">
        <v>-249</v>
      </c>
      <c r="N5" s="4" t="s">
        <v>53</v>
      </c>
      <c r="O5" s="4" t="s">
        <v>32</v>
      </c>
      <c r="P5" s="4" t="s">
        <v>33</v>
      </c>
      <c r="Q5" s="4">
        <v>0</v>
      </c>
      <c r="R5" s="7">
        <v>45017.8180092593</v>
      </c>
      <c r="S5" s="6">
        <v>45057</v>
      </c>
      <c r="T5" s="4"/>
      <c r="U5" s="4">
        <v>0</v>
      </c>
      <c r="V5" s="4">
        <v>0</v>
      </c>
      <c r="W5" s="4">
        <v>0</v>
      </c>
      <c r="X5" s="4" t="s">
        <v>54</v>
      </c>
      <c r="Y5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999223673083982</v>
      </c>
      <c r="B2" s="6">
        <v>45041</v>
      </c>
      <c r="C2" s="6">
        <v>45042</v>
      </c>
      <c r="D2" s="4">
        <v>466</v>
      </c>
      <c r="E2" s="4" t="str">
        <f>VLOOKUP(A2,HOP!A:L,12,0)</f>
        <v>466.00</v>
      </c>
      <c r="F2" s="4" t="str">
        <f>VLOOKUP(A2,HOP!A:C,3,0)</f>
        <v>3232005</v>
      </c>
      <c r="G2" s="4">
        <f>D2-E2</f>
        <v>0</v>
      </c>
      <c r="H2" s="4" t="str">
        <f>$H$1&amp;F2</f>
        <v>，3232005</v>
      </c>
      <c r="I2" s="4" t="str">
        <f>VLOOKUP(A2,HOP!A:U,21,0)</f>
        <v>直连</v>
      </c>
    </row>
    <row r="3" s="4" customFormat="1" spans="1:9">
      <c r="A3" s="5">
        <v>999223721958395</v>
      </c>
      <c r="B3" s="6">
        <v>45041</v>
      </c>
      <c r="C3" s="6">
        <v>45042</v>
      </c>
      <c r="D3" s="4">
        <v>143</v>
      </c>
      <c r="E3" s="4" t="str">
        <f>VLOOKUP(A3,HOP!A:L,12,0)</f>
        <v>143.00</v>
      </c>
      <c r="F3" s="4" t="str">
        <f>VLOOKUP(A3,HOP!A:C,3,0)</f>
        <v>3244190</v>
      </c>
      <c r="G3" s="4">
        <f>D3-E3</f>
        <v>0</v>
      </c>
      <c r="H3" s="4" t="str">
        <f>$H$1&amp;F3</f>
        <v>，3244190</v>
      </c>
      <c r="I3" s="4" t="str">
        <f>VLOOKUP(A3,HOP!A:U,21,0)</f>
        <v>直连</v>
      </c>
    </row>
    <row r="4" s="4" customFormat="1" spans="1:9">
      <c r="A4" s="5">
        <v>999223815883285</v>
      </c>
      <c r="B4" s="6">
        <v>45040</v>
      </c>
      <c r="C4" s="6">
        <v>45042</v>
      </c>
      <c r="D4" s="4">
        <v>696</v>
      </c>
      <c r="E4" s="4" t="str">
        <f>VLOOKUP(A4,HOP!A:L,12,0)</f>
        <v>696.00</v>
      </c>
      <c r="F4" s="4" t="str">
        <f>VLOOKUP(A4,HOP!A:C,3,0)</f>
        <v>3279843</v>
      </c>
      <c r="G4" s="4">
        <f>D4-E4</f>
        <v>0</v>
      </c>
      <c r="H4" s="4" t="str">
        <f>$H$1&amp;F4</f>
        <v>，3279843</v>
      </c>
      <c r="I4" s="4" t="str">
        <f>VLOOKUP(A4,HOP!A:U,21,0)</f>
        <v>直连</v>
      </c>
    </row>
    <row r="5" s="4" customFormat="1" spans="1:10">
      <c r="A5" s="8" t="s">
        <v>57</v>
      </c>
      <c r="B5" s="6">
        <v>45017</v>
      </c>
      <c r="C5" s="6">
        <v>45018</v>
      </c>
      <c r="D5" s="4">
        <v>-249</v>
      </c>
      <c r="E5" s="4" t="e">
        <f>VLOOKUP(A5,HOP!A:L,12,0)</f>
        <v>#N/A</v>
      </c>
      <c r="F5" s="4">
        <v>3190214</v>
      </c>
      <c r="G5" s="4" t="e">
        <f>D5-E5</f>
        <v>#N/A</v>
      </c>
      <c r="H5" s="4" t="str">
        <f>$H$1&amp;F5</f>
        <v>，3190214</v>
      </c>
      <c r="I5" s="4" t="e">
        <f>VLOOKUP(A5,HOP!A:U,21,0)</f>
        <v>#N/A</v>
      </c>
      <c r="J5" s="4" t="s">
        <v>58</v>
      </c>
    </row>
    <row r="7" spans="4:4">
      <c r="D7" s="4">
        <f>SUM(D2:D6)</f>
        <v>1056</v>
      </c>
    </row>
    <row r="9" spans="4:4">
      <c r="D9" s="4" t="s">
        <v>59</v>
      </c>
    </row>
    <row r="12" spans="1:1">
      <c r="A12" s="4" t="s">
        <v>60</v>
      </c>
    </row>
    <row r="13" spans="1:1">
      <c r="A13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999223815883285</v>
      </c>
      <c r="B2" s="1" t="s">
        <v>81</v>
      </c>
      <c r="C2" s="1" t="s">
        <v>82</v>
      </c>
      <c r="D2" s="1" t="s">
        <v>83</v>
      </c>
      <c r="E2" s="1" t="s">
        <v>46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999223721958395</v>
      </c>
      <c r="B3" s="1" t="s">
        <v>98</v>
      </c>
      <c r="C3" s="1" t="s">
        <v>99</v>
      </c>
      <c r="D3" s="1" t="s">
        <v>100</v>
      </c>
      <c r="E3" s="1" t="s">
        <v>40</v>
      </c>
      <c r="F3" s="1" t="s">
        <v>101</v>
      </c>
      <c r="G3" s="1" t="s">
        <v>85</v>
      </c>
      <c r="H3" s="1" t="s">
        <v>86</v>
      </c>
      <c r="I3" s="1" t="s">
        <v>102</v>
      </c>
      <c r="J3" s="1" t="s">
        <v>88</v>
      </c>
      <c r="K3" s="1" t="s">
        <v>102</v>
      </c>
      <c r="L3" s="1" t="s">
        <v>102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103</v>
      </c>
      <c r="S3" s="1" t="s">
        <v>94</v>
      </c>
      <c r="T3" s="1" t="s">
        <v>95</v>
      </c>
      <c r="U3" s="1" t="s">
        <v>96</v>
      </c>
      <c r="V3" s="1" t="s">
        <v>97</v>
      </c>
    </row>
    <row r="4" s="1" customFormat="1" spans="1:22">
      <c r="A4" s="3">
        <v>999223673083982</v>
      </c>
      <c r="B4" s="1" t="s">
        <v>104</v>
      </c>
      <c r="C4" s="1" t="s">
        <v>105</v>
      </c>
      <c r="D4" s="1" t="s">
        <v>106</v>
      </c>
      <c r="E4" s="1" t="s">
        <v>31</v>
      </c>
      <c r="F4" s="1" t="s">
        <v>101</v>
      </c>
      <c r="G4" s="1" t="s">
        <v>85</v>
      </c>
      <c r="H4" s="1" t="s">
        <v>86</v>
      </c>
      <c r="I4" s="1" t="s">
        <v>107</v>
      </c>
      <c r="J4" s="1" t="s">
        <v>88</v>
      </c>
      <c r="K4" s="1" t="s">
        <v>107</v>
      </c>
      <c r="L4" s="1" t="s">
        <v>107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108</v>
      </c>
      <c r="S4" s="1" t="s">
        <v>94</v>
      </c>
      <c r="T4" s="1" t="s">
        <v>95</v>
      </c>
      <c r="U4" s="1" t="s">
        <v>96</v>
      </c>
      <c r="V4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2023-05-11T01:26:19Z</dcterms:created>
  <dcterms:modified xsi:type="dcterms:W3CDTF">2023-05-11T01:31:50Z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B6B37DF06ACD44B5BE638B4DF684F278_12</vt:lpwstr>
  </property>
  <property fmtid="{D5CDD505-2E9C-101B-9397-08002B2CF9AE}" pid="3" name="KSOProductBuildVer">
    <vt:lpwstr>2052-11.1.0.14036</vt:lpwstr>
  </property>
</Properties>
</file>