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<sst xmlns="http://schemas.openxmlformats.org/spreadsheetml/2006/main" count="487" uniqueCount="228">
  <si>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</si>
  <si>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</si>
  <si>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</si>
  <si>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</si>
  <si>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</si>
  <si>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</si>
  <si>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</si>
  <si>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</si>
  <si>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</si>
  <si>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</si>
  <si>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</si>
  <si>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</si>
  <si>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</si>
  <si>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</si>
  <si>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</si>
  <si>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</si>
  <si>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</si>
  <si>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</si>
  <si>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</si>
  <si>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</si>
  <si>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</si>
  <si>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</si>
  <si>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</si>
  <si>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</si>
  <si>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</si>
  <si>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18293971396	</t>
  </si>
  <si>
    <t>Ctrip</t>
  </si>
  <si>
    <t>正常</t>
  </si>
  <si>
    <t>[新加坡]新加坡大中酒店 (Staycation Approved)(Hotel Grand Central Singapore (Staycation Approved))(37207747)</t>
  </si>
  <si>
    <t>豪华双人床或双床房&lt;不退款&gt;&lt;2人入住&gt;</t>
  </si>
  <si>
    <t>USD</t>
  </si>
  <si>
    <t>Mendoza Manalo/Alfonso Ralph,Mendoza Manalo/Alfonso Ralph</t>
  </si>
  <si>
    <t>CA5326230511USD</t>
  </si>
  <si>
    <t>未提现</t>
  </si>
  <si>
    <t>携程开票</t>
  </si>
  <si>
    <t xml:space="preserve">	</t>
  </si>
  <si>
    <t xml:space="preserve">149838	</t>
  </si>
  <si>
    <t xml:space="preserve">21764430053	</t>
  </si>
  <si>
    <t>[岘港]沙滩山水度假村(Sandy Beach Non Nuoc Resort)(37046463)</t>
  </si>
  <si>
    <t>园景高级房&lt;2人入住&gt;&lt;不退款&gt;</t>
  </si>
  <si>
    <t>Yeap/Samantha,Yeap/Samantha</t>
  </si>
  <si>
    <t xml:space="preserve">2787937	</t>
  </si>
  <si>
    <t xml:space="preserve">1407492744	</t>
  </si>
  <si>
    <t xml:space="preserve">999222196084023	</t>
  </si>
  <si>
    <t>[巴厘岛]阿丽拉水明漾(Alila Seminyak)(44705501)</t>
  </si>
  <si>
    <t>豪华房（1张特大床）&lt;2人入住&gt;&lt;不退款&gt;&lt;早餐&gt;</t>
  </si>
  <si>
    <t>CHOY/CHESTER</t>
  </si>
  <si>
    <t xml:space="preserve">2948571	</t>
  </si>
  <si>
    <t xml:space="preserve">46051248	</t>
  </si>
  <si>
    <t xml:space="preserve">999223593658098	</t>
  </si>
  <si>
    <t>[吉隆坡]吉隆坡四季酒店(Four Seasons Hotel Kuala Lumpur)(40721593)</t>
  </si>
  <si>
    <t>大使套房&lt;2人入住&gt;&lt;不退款&gt;</t>
  </si>
  <si>
    <t>CHEN/JIE,RINPOCHE/CHOEGON</t>
  </si>
  <si>
    <t xml:space="preserve">3216380	</t>
  </si>
  <si>
    <t xml:space="preserve">999223620336634	</t>
  </si>
  <si>
    <t>[丽贝岛]阿基拉利普岛度假酒店(Akira Lipe Resort)(37208632)</t>
  </si>
  <si>
    <t>高级直通泳池客房&lt;2人入住&gt;&lt;不退款&gt;</t>
  </si>
  <si>
    <t>Punda/Kamoltip,Punda/Kamoltip,Punda/Kamoltip,Punda/Kamoltip</t>
  </si>
  <si>
    <t xml:space="preserve">3220763	</t>
  </si>
  <si>
    <t>HGUConf1491853174</t>
  </si>
  <si>
    <t xml:space="preserve">HGUConf1491853178	</t>
  </si>
  <si>
    <t xml:space="preserve">999223730439080	</t>
  </si>
  <si>
    <t>[普吉岛]奈涵度假村(The Nai Harn)(40718848)</t>
  </si>
  <si>
    <t>海洋景套房&lt;2人入住&gt;&lt;不退款&gt;&lt;早餐&gt;</t>
  </si>
  <si>
    <t>FUPING/LU,JIANI/LI</t>
  </si>
  <si>
    <t xml:space="preserve">3245354	</t>
  </si>
  <si>
    <t xml:space="preserve">999223798350165	</t>
  </si>
  <si>
    <t>至尊海洋景房&lt;2人入住&gt;&lt;不退款&gt;&lt;早餐&gt;</t>
  </si>
  <si>
    <t>FAN/JIANGLIN,PIAO/YULIN</t>
  </si>
  <si>
    <t xml:space="preserve">3274320	</t>
  </si>
  <si>
    <t xml:space="preserve">999223819456398	</t>
  </si>
  <si>
    <t>[哥打京那巴鲁]和谐酒店-1婆罗洲哥打京那巴鲁(Tune Hotel - 1Borneo Kota Kinabalu)(39055416)</t>
  </si>
  <si>
    <t>双床房&lt;2人入住&gt;&lt;不退款&gt;</t>
  </si>
  <si>
    <t>Einshyrah/Nurul,Einshyrah/Nurul</t>
  </si>
  <si>
    <t xml:space="preserve">3281435	</t>
  </si>
  <si>
    <t xml:space="preserve">132499	</t>
  </si>
  <si>
    <t xml:space="preserve">999224009552364	</t>
  </si>
  <si>
    <t>[希登梅多斯]The Welk by Vacation Club Rentals(40018981)</t>
  </si>
  <si>
    <t>1卧绿色套房别墅&lt;2人入住&gt;&lt;不退款&gt;</t>
  </si>
  <si>
    <t>Fleenor/Michelle</t>
  </si>
  <si>
    <t xml:space="preserve">3328309	</t>
  </si>
  <si>
    <t xml:space="preserve">130027467	</t>
  </si>
  <si>
    <t xml:space="preserve">999224035445161	</t>
  </si>
  <si>
    <t>[曼谷]素坤逸S33精品酒店(S33 Compact Sukhumvit Hotel)(37225655)</t>
  </si>
  <si>
    <t>豪华双人房 (M)&lt;2人入住&gt;&lt;不退款&gt;&lt;早餐&gt;</t>
  </si>
  <si>
    <t>Li/Shuo</t>
  </si>
  <si>
    <t xml:space="preserve">3336769	</t>
  </si>
  <si>
    <t xml:space="preserve">999224035859629	</t>
  </si>
  <si>
    <t>[普吉岛]普吉岛奈阳海滩水疗度假村(Nai Yang Beach Resort and Spa)(39050450)</t>
  </si>
  <si>
    <t>热带豪华房&lt;2人入住&gt;&lt;不退款&gt;</t>
  </si>
  <si>
    <t>Zhao/Yang</t>
  </si>
  <si>
    <t xml:space="preserve">3336992	</t>
  </si>
  <si>
    <t xml:space="preserve">-4624129	</t>
  </si>
  <si>
    <t xml:space="preserve">999224041404129	</t>
  </si>
  <si>
    <t>[曼谷]曼谷亚洲酒店(Asia Hotel Bangkok)(37200463)</t>
  </si>
  <si>
    <t>高级房&lt;2人入住&gt;&lt;不退款&gt;</t>
  </si>
  <si>
    <t>Simon/Alan</t>
  </si>
  <si>
    <t xml:space="preserve">3337667	</t>
  </si>
  <si>
    <t xml:space="preserve">-4644672	</t>
  </si>
  <si>
    <t xml:space="preserve">999224042534816	</t>
  </si>
  <si>
    <t>SHIMIZU/KENJI</t>
  </si>
  <si>
    <t xml:space="preserve">3337953	</t>
  </si>
  <si>
    <t xml:space="preserve">-4651731	</t>
  </si>
  <si>
    <t>,</t>
  </si>
  <si>
    <t>USD 6609</t>
  </si>
  <si>
    <t>A230511101252911</t>
  </si>
  <si>
    <t>A230511101422911</t>
  </si>
  <si>
    <t>USD / HKD 当前参考汇率: 7.83362</t>
  </si>
  <si>
    <t xml:space="preserve">总计：6609 USD/
51772.39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</si>
  <si>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</si>
  <si>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</si>
  <si>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</si>
  <si>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</si>
  <si>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</si>
  <si>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</si>
  <si>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</si>
  <si>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</si>
  <si>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</si>
  <si>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</si>
  <si>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</si>
  <si>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</si>
  <si>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</si>
  <si>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</si>
  <si>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</si>
  <si>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</si>
  <si>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</si>
  <si>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</si>
  <si>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</si>
  <si>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2022-07-05</t>
  </si>
  <si>
    <t>2611620</t>
  </si>
  <si>
    <t>新加坡大中酒店</t>
  </si>
  <si>
    <t>Mendoza Manalo Alfonso Ralph,Mendoza Manalo Alfonso Ralph</t>
  </si>
  <si>
    <t>2023-05-07</t>
  </si>
  <si>
    <t>2023-05-08</t>
  </si>
  <si>
    <t>退房日周结</t>
  </si>
  <si>
    <t>651.37</t>
  </si>
  <si>
    <t>97.00</t>
  </si>
  <si>
    <t>0</t>
  </si>
  <si>
    <t>0.00</t>
  </si>
  <si>
    <t>携程盛景国际直连</t>
  </si>
  <si>
    <t>01.010677</t>
  </si>
  <si>
    <t>2022-07-05 11:34:32</t>
  </si>
  <si>
    <t>否</t>
  </si>
  <si>
    <t>汇智国际旅游发展有限公司</t>
  </si>
  <si>
    <t>直连</t>
  </si>
  <si>
    <t>新加坡</t>
  </si>
  <si>
    <t>2022-11-10</t>
  </si>
  <si>
    <t>2787937</t>
  </si>
  <si>
    <t>岘港圣塔拉沙滩度假村</t>
  </si>
  <si>
    <t>Yeap Samantha,Yeap Samantha</t>
  </si>
  <si>
    <t>2023-05-05</t>
  </si>
  <si>
    <t>1241.46</t>
  </si>
  <si>
    <t>171.00</t>
  </si>
  <si>
    <t>2022-11-10 14:23:01</t>
  </si>
  <si>
    <t>越南</t>
  </si>
  <si>
    <t>2023-01-14</t>
  </si>
  <si>
    <t>2948571</t>
  </si>
  <si>
    <t>阿丽拉水明漾</t>
  </si>
  <si>
    <t>CHOY CHESTER</t>
  </si>
  <si>
    <t>2023-05-06</t>
  </si>
  <si>
    <t>3754.67</t>
  </si>
  <si>
    <t>558.00</t>
  </si>
  <si>
    <t>2023-01-14 15:39:44</t>
  </si>
  <si>
    <t>印度尼西亚</t>
  </si>
  <si>
    <t>2023-04-11</t>
  </si>
  <si>
    <t>3216380</t>
  </si>
  <si>
    <t>吉隆坡四季酒店</t>
  </si>
  <si>
    <t>CHEN JIE,RINPOCHE CHOEGON</t>
  </si>
  <si>
    <t>2023-05-02</t>
  </si>
  <si>
    <t>28149.21</t>
  </si>
  <si>
    <t>4078.00</t>
  </si>
  <si>
    <t>2023-04-11 16:47:34</t>
  </si>
  <si>
    <t>直采</t>
  </si>
  <si>
    <t>马来西亚</t>
  </si>
  <si>
    <t>2023-04-12</t>
  </si>
  <si>
    <t>3220763</t>
  </si>
  <si>
    <t>阿基拉利普岛度假酒店</t>
  </si>
  <si>
    <t>Punda Kamoltip,Punda Kamoltip,Punda Kamoltip,Punda Kamoltip</t>
  </si>
  <si>
    <t>4059.96</t>
  </si>
  <si>
    <t>588.00</t>
  </si>
  <si>
    <t>2023-04-12 23:35:09</t>
  </si>
  <si>
    <t>泰国</t>
  </si>
  <si>
    <t>2023-04-19</t>
  </si>
  <si>
    <t>3245354</t>
  </si>
  <si>
    <t>普吉岛奈涵度假村</t>
  </si>
  <si>
    <t>FUPING LU,JIANI LI</t>
  </si>
  <si>
    <t>3118.44</t>
  </si>
  <si>
    <t>452.00</t>
  </si>
  <si>
    <t>2023-04-19 13:02:55</t>
  </si>
  <si>
    <t>2023-04-22</t>
  </si>
  <si>
    <t>3274320</t>
  </si>
  <si>
    <t>FAN JIANGLIN,PIAO YULIN</t>
  </si>
  <si>
    <t>2639.70</t>
  </si>
  <si>
    <t>382.00</t>
  </si>
  <si>
    <t>2023-04-23 12:49:07</t>
  </si>
  <si>
    <t>2023-04-24</t>
  </si>
  <si>
    <t>3281435</t>
  </si>
  <si>
    <t>和谐酒店-1婆罗洲哥打京那巴鲁</t>
  </si>
  <si>
    <t>Einshyrah Nurul,Einshyrah Nurul</t>
  </si>
  <si>
    <t>145.09</t>
  </si>
  <si>
    <t>21.00</t>
  </si>
  <si>
    <t>2023-04-25 09:33:06</t>
  </si>
  <si>
    <t>3328309</t>
  </si>
  <si>
    <t>The Welk by Vacation Club Rentals</t>
  </si>
  <si>
    <t>Fleenor Michelle</t>
  </si>
  <si>
    <t>845.48</t>
  </si>
  <si>
    <t>122.00</t>
  </si>
  <si>
    <t>2023-05-05 12:18:29</t>
  </si>
  <si>
    <t>美国</t>
  </si>
  <si>
    <t>3336769</t>
  </si>
  <si>
    <t>素坤逸S33精品酒店</t>
  </si>
  <si>
    <t>Li Shuo</t>
  </si>
  <si>
    <t>221.29</t>
  </si>
  <si>
    <t>32.00</t>
  </si>
  <si>
    <t>2023-05-07 12:31:12</t>
  </si>
  <si>
    <t>3336992</t>
  </si>
  <si>
    <t>普吉岛奈阳海滩水疗度假村(SHA Plus+)</t>
  </si>
  <si>
    <t>Zhao Yang</t>
  </si>
  <si>
    <t>262.78</t>
  </si>
  <si>
    <t>38.00</t>
  </si>
  <si>
    <t>2023-05-07 13:33:03</t>
  </si>
  <si>
    <t>3337667</t>
  </si>
  <si>
    <t>曼谷亚洲酒店</t>
  </si>
  <si>
    <t>Simon Alan</t>
  </si>
  <si>
    <t>2023-05-07 16:45:23</t>
  </si>
  <si>
    <t>3337953</t>
  </si>
  <si>
    <t>SHIMIZU KENJI</t>
  </si>
  <si>
    <t>2023-05-07 17:50:46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</si>
</sst>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15240</xdr:rowOff>
    </xdr:from>
    <xdr:to>
      <xdr:col>12</xdr:col>
      <xdr:colOff>465455</xdr:colOff>
      <xdr:row>49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489960"/>
          <a:ext cx="9090660" cy="4747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45053</v>
      </c>
      <c r="G2" s="6">
        <v>45054</v>
      </c>
      <c r="H2" s="4">
        <v>1</v>
      </c>
      <c r="I2" s="4">
        <v>1</v>
      </c>
      <c r="J2" s="4">
        <v>1</v>
      </c>
      <c r="K2" s="4" t="s">
        <v>30</v>
      </c>
      <c r="L2" s="4">
        <v>97</v>
      </c>
      <c r="M2" s="4">
        <v>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44747</v>
      </c>
      <c r="S2" s="6">
        <v>45057</v>
      </c>
      <c r="T2" s="4" t="s">
        <v>34</v>
      </c>
      <c r="U2" s="4">
        <v>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45051</v>
      </c>
      <c r="G3" s="6">
        <v>45054</v>
      </c>
      <c r="H3" s="4">
        <v>1</v>
      </c>
      <c r="I3" s="4">
        <v>3</v>
      </c>
      <c r="J3" s="4">
        <v>3</v>
      </c>
      <c r="K3" s="4" t="s">
        <v>30</v>
      </c>
      <c r="L3" s="4">
        <v>171</v>
      </c>
      <c r="M3" s="4">
        <v>171</v>
      </c>
      <c r="N3" s="4" t="s">
        <v>40</v>
      </c>
      <c r="O3" s="4" t="s">
        <v>32</v>
      </c>
      <c r="P3" s="4" t="s">
        <v>33</v>
      </c>
      <c r="Q3" s="4">
        <v>0</v>
      </c>
      <c r="R3" s="7">
        <v>44875</v>
      </c>
      <c r="S3" s="6">
        <v>45057</v>
      </c>
      <c r="T3" s="4" t="s">
        <v>34</v>
      </c>
      <c r="U3" s="4">
        <v>171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45052</v>
      </c>
      <c r="G4" s="6">
        <v>45054</v>
      </c>
      <c r="H4" s="4">
        <v>1</v>
      </c>
      <c r="I4" s="4">
        <v>2</v>
      </c>
      <c r="J4" s="4">
        <v>2</v>
      </c>
      <c r="K4" s="4" t="s">
        <v>30</v>
      </c>
      <c r="L4" s="4">
        <v>558</v>
      </c>
      <c r="M4" s="4">
        <v>558</v>
      </c>
      <c r="N4" s="4" t="s">
        <v>46</v>
      </c>
      <c r="O4" s="4" t="s">
        <v>32</v>
      </c>
      <c r="P4" s="4" t="s">
        <v>33</v>
      </c>
      <c r="Q4" s="4">
        <v>0</v>
      </c>
      <c r="R4" s="7">
        <v>44940</v>
      </c>
      <c r="S4" s="6">
        <v>45057</v>
      </c>
      <c r="T4" s="4" t="s">
        <v>34</v>
      </c>
      <c r="U4" s="4">
        <v>558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45048</v>
      </c>
      <c r="G5" s="6">
        <v>45054</v>
      </c>
      <c r="H5" s="4">
        <v>1</v>
      </c>
      <c r="I5" s="4">
        <v>6</v>
      </c>
      <c r="J5" s="4">
        <v>6</v>
      </c>
      <c r="K5" s="4" t="s">
        <v>30</v>
      </c>
      <c r="L5" s="4">
        <v>4078</v>
      </c>
      <c r="M5" s="4">
        <v>4078</v>
      </c>
      <c r="N5" s="4" t="s">
        <v>52</v>
      </c>
      <c r="O5" s="4" t="s">
        <v>32</v>
      </c>
      <c r="P5" s="4" t="s">
        <v>33</v>
      </c>
      <c r="Q5" s="4">
        <v>0</v>
      </c>
      <c r="R5" s="7">
        <v>45027</v>
      </c>
      <c r="S5" s="6">
        <v>45057</v>
      </c>
      <c r="T5" s="4" t="s">
        <v>34</v>
      </c>
      <c r="U5" s="4">
        <v>4078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6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45052</v>
      </c>
      <c r="G6" s="6">
        <v>45054</v>
      </c>
      <c r="H6" s="4">
        <v>2</v>
      </c>
      <c r="I6" s="4">
        <v>2</v>
      </c>
      <c r="J6" s="4">
        <v>4</v>
      </c>
      <c r="K6" s="4" t="s">
        <v>30</v>
      </c>
      <c r="L6" s="4">
        <v>588</v>
      </c>
      <c r="M6" s="4">
        <v>588</v>
      </c>
      <c r="N6" s="4" t="s">
        <v>57</v>
      </c>
      <c r="O6" s="4" t="s">
        <v>32</v>
      </c>
      <c r="P6" s="4" t="s">
        <v>33</v>
      </c>
      <c r="Q6" s="4">
        <v>0</v>
      </c>
      <c r="R6" s="7">
        <v>45028</v>
      </c>
      <c r="S6" s="6">
        <v>45057</v>
      </c>
      <c r="T6" s="4" t="s">
        <v>34</v>
      </c>
      <c r="U6" s="4">
        <v>588</v>
      </c>
      <c r="V6" s="4">
        <v>0</v>
      </c>
      <c r="W6" s="4">
        <v>0</v>
      </c>
      <c r="X6" s="4" t="s">
        <v>58</v>
      </c>
      <c r="Y6" s="4" t="s">
        <v>59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45052</v>
      </c>
      <c r="G7" s="6">
        <v>45054</v>
      </c>
      <c r="H7" s="4">
        <v>1</v>
      </c>
      <c r="I7" s="4">
        <v>2</v>
      </c>
      <c r="J7" s="4">
        <v>2</v>
      </c>
      <c r="K7" s="4" t="s">
        <v>30</v>
      </c>
      <c r="L7" s="4">
        <v>452</v>
      </c>
      <c r="M7" s="4">
        <v>452</v>
      </c>
      <c r="N7" s="4" t="s">
        <v>64</v>
      </c>
      <c r="O7" s="4" t="s">
        <v>32</v>
      </c>
      <c r="P7" s="4" t="s">
        <v>33</v>
      </c>
      <c r="Q7" s="4">
        <v>0</v>
      </c>
      <c r="R7" s="7">
        <v>45035</v>
      </c>
      <c r="S7" s="6">
        <v>45057</v>
      </c>
      <c r="T7" s="4" t="s">
        <v>34</v>
      </c>
      <c r="U7" s="4">
        <v>452</v>
      </c>
      <c r="V7" s="4">
        <v>0</v>
      </c>
      <c r="W7" s="4">
        <v>0</v>
      </c>
      <c r="X7" s="4" t="s">
        <v>65</v>
      </c>
      <c r="Y7" s="4" t="s">
        <v>35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62</v>
      </c>
      <c r="E8" s="4" t="s">
        <v>67</v>
      </c>
      <c r="F8" s="6">
        <v>45052</v>
      </c>
      <c r="G8" s="6">
        <v>45054</v>
      </c>
      <c r="H8" s="4">
        <v>1</v>
      </c>
      <c r="I8" s="4">
        <v>2</v>
      </c>
      <c r="J8" s="4">
        <v>2</v>
      </c>
      <c r="K8" s="4" t="s">
        <v>30</v>
      </c>
      <c r="L8" s="4">
        <v>382</v>
      </c>
      <c r="M8" s="4">
        <v>382</v>
      </c>
      <c r="N8" s="4" t="s">
        <v>68</v>
      </c>
      <c r="O8" s="4" t="s">
        <v>32</v>
      </c>
      <c r="P8" s="4" t="s">
        <v>33</v>
      </c>
      <c r="Q8" s="4">
        <v>0</v>
      </c>
      <c r="R8" s="7">
        <v>45038</v>
      </c>
      <c r="S8" s="6">
        <v>45057</v>
      </c>
      <c r="T8" s="4" t="s">
        <v>34</v>
      </c>
      <c r="U8" s="4">
        <v>382</v>
      </c>
      <c r="V8" s="4">
        <v>0</v>
      </c>
      <c r="W8" s="4">
        <v>0</v>
      </c>
      <c r="X8" s="4" t="s">
        <v>69</v>
      </c>
      <c r="Y8" s="4" t="s">
        <v>35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45053</v>
      </c>
      <c r="G9" s="6">
        <v>45054</v>
      </c>
      <c r="H9" s="4">
        <v>1</v>
      </c>
      <c r="I9" s="4">
        <v>1</v>
      </c>
      <c r="J9" s="4">
        <v>1</v>
      </c>
      <c r="K9" s="4" t="s">
        <v>30</v>
      </c>
      <c r="L9" s="4">
        <v>21</v>
      </c>
      <c r="M9" s="4">
        <v>21</v>
      </c>
      <c r="N9" s="4" t="s">
        <v>73</v>
      </c>
      <c r="O9" s="4" t="s">
        <v>32</v>
      </c>
      <c r="P9" s="4" t="s">
        <v>33</v>
      </c>
      <c r="Q9" s="4">
        <v>0</v>
      </c>
      <c r="R9" s="7">
        <v>45040</v>
      </c>
      <c r="S9" s="6">
        <v>45057</v>
      </c>
      <c r="T9" s="4" t="s">
        <v>34</v>
      </c>
      <c r="U9" s="4">
        <v>21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45053</v>
      </c>
      <c r="G10" s="6">
        <v>45054</v>
      </c>
      <c r="H10" s="4">
        <v>1</v>
      </c>
      <c r="I10" s="4">
        <v>1</v>
      </c>
      <c r="J10" s="4">
        <v>1</v>
      </c>
      <c r="K10" s="4" t="s">
        <v>30</v>
      </c>
      <c r="L10" s="4">
        <v>122</v>
      </c>
      <c r="M10" s="4">
        <v>122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45051</v>
      </c>
      <c r="S10" s="6">
        <v>45057</v>
      </c>
      <c r="T10" s="4" t="s">
        <v>34</v>
      </c>
      <c r="U10" s="4">
        <v>122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45053</v>
      </c>
      <c r="G11" s="6">
        <v>45054</v>
      </c>
      <c r="H11" s="4">
        <v>1</v>
      </c>
      <c r="I11" s="4">
        <v>1</v>
      </c>
      <c r="J11" s="4">
        <v>1</v>
      </c>
      <c r="K11" s="4" t="s">
        <v>30</v>
      </c>
      <c r="L11" s="4">
        <v>32</v>
      </c>
      <c r="M11" s="4">
        <v>32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45053</v>
      </c>
      <c r="S11" s="6">
        <v>45057</v>
      </c>
      <c r="T11" s="4" t="s">
        <v>34</v>
      </c>
      <c r="U11" s="4">
        <v>32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45053</v>
      </c>
      <c r="G12" s="6">
        <v>45054</v>
      </c>
      <c r="H12" s="4">
        <v>1</v>
      </c>
      <c r="I12" s="4">
        <v>1</v>
      </c>
      <c r="J12" s="4">
        <v>1</v>
      </c>
      <c r="K12" s="4" t="s">
        <v>30</v>
      </c>
      <c r="L12" s="4">
        <v>38</v>
      </c>
      <c r="M12" s="4">
        <v>38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45053</v>
      </c>
      <c r="S12" s="6">
        <v>45057</v>
      </c>
      <c r="T12" s="4" t="s">
        <v>34</v>
      </c>
      <c r="U12" s="4">
        <v>38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45053</v>
      </c>
      <c r="G13" s="6">
        <v>45054</v>
      </c>
      <c r="H13" s="4">
        <v>1</v>
      </c>
      <c r="I13" s="4">
        <v>1</v>
      </c>
      <c r="J13" s="4">
        <v>1</v>
      </c>
      <c r="K13" s="4" t="s">
        <v>30</v>
      </c>
      <c r="L13" s="4">
        <v>38</v>
      </c>
      <c r="M13" s="4">
        <v>38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45053</v>
      </c>
      <c r="S13" s="6">
        <v>45057</v>
      </c>
      <c r="T13" s="4" t="s">
        <v>34</v>
      </c>
      <c r="U13" s="4">
        <v>38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45053</v>
      </c>
      <c r="G14" s="6">
        <v>45054</v>
      </c>
      <c r="H14" s="4">
        <v>1</v>
      </c>
      <c r="I14" s="4">
        <v>1</v>
      </c>
      <c r="J14" s="4">
        <v>1</v>
      </c>
      <c r="K14" s="4" t="s">
        <v>30</v>
      </c>
      <c r="L14" s="4">
        <v>32</v>
      </c>
      <c r="M14" s="4">
        <v>32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45053</v>
      </c>
      <c r="S14" s="6">
        <v>45057</v>
      </c>
      <c r="T14" s="4" t="s">
        <v>34</v>
      </c>
      <c r="U14" s="4">
        <v>32</v>
      </c>
      <c r="V14" s="4">
        <v>0</v>
      </c>
      <c r="W14" s="4">
        <v>0</v>
      </c>
      <c r="X14" s="4" t="s">
        <v>101</v>
      </c>
      <c r="Y14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E21" sqref="E21"/>
    </sheetView>
  </sheetViews>
  <sheetFormatPr defaultColWidth="10" defaultRowHeight="14.4"/>
  <cols>
    <col min="1" max="1" width="12.8888888888889" style="4"/>
    <col min="2" max="2" width="10" style="4"/>
    <col min="3" max="3" width="12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18293971396</v>
      </c>
      <c r="B2" s="6">
        <v>45053</v>
      </c>
      <c r="C2" s="6">
        <v>45054</v>
      </c>
      <c r="D2" s="4">
        <v>97</v>
      </c>
      <c r="E2" s="4" t="str">
        <f>VLOOKUP(A2,HOP!A:L,12,0)</f>
        <v>97.00</v>
      </c>
      <c r="F2" s="4" t="str">
        <f>VLOOKUP(A2,HOP!A:C,3,0)</f>
        <v>2611620</v>
      </c>
      <c r="G2" s="4">
        <f>D2-E2</f>
        <v>0</v>
      </c>
      <c r="H2" s="4" t="str">
        <f>$H$1&amp;F2</f>
        <v>,2611620</v>
      </c>
      <c r="I2" s="4" t="str">
        <f>VLOOKUP(A2,HOP!A:U,21,0)</f>
        <v>直连</v>
      </c>
    </row>
    <row r="3" s="4" customFormat="1" spans="1:9">
      <c r="A3" s="5">
        <v>21764430053</v>
      </c>
      <c r="B3" s="6">
        <v>45051</v>
      </c>
      <c r="C3" s="6">
        <v>45054</v>
      </c>
      <c r="D3" s="4">
        <v>171</v>
      </c>
      <c r="E3" s="4" t="str">
        <f>VLOOKUP(A3,HOP!A:L,12,0)</f>
        <v>171.00</v>
      </c>
      <c r="F3" s="4" t="str">
        <f>VLOOKUP(A3,HOP!A:C,3,0)</f>
        <v>2787937</v>
      </c>
      <c r="G3" s="4">
        <f t="shared" ref="G3:G14" si="0">D3-E3</f>
        <v>0</v>
      </c>
      <c r="H3" s="4" t="str">
        <f t="shared" ref="H3:H14" si="1">$H$1&amp;F3</f>
        <v>,2787937</v>
      </c>
      <c r="I3" s="4" t="str">
        <f>VLOOKUP(A3,HOP!A:U,21,0)</f>
        <v>直连</v>
      </c>
    </row>
    <row r="4" s="4" customFormat="1" spans="1:9">
      <c r="A4" s="5">
        <v>999222196084023</v>
      </c>
      <c r="B4" s="6">
        <v>45052</v>
      </c>
      <c r="C4" s="6">
        <v>45054</v>
      </c>
      <c r="D4" s="4">
        <v>558</v>
      </c>
      <c r="E4" s="4" t="str">
        <f>VLOOKUP(A4,HOP!A:L,12,0)</f>
        <v>558.00</v>
      </c>
      <c r="F4" s="4" t="str">
        <f>VLOOKUP(A4,HOP!A:C,3,0)</f>
        <v>2948571</v>
      </c>
      <c r="G4" s="4">
        <f t="shared" si="0"/>
        <v>0</v>
      </c>
      <c r="H4" s="4" t="str">
        <f t="shared" si="1"/>
        <v>,2948571</v>
      </c>
      <c r="I4" s="4" t="str">
        <f>VLOOKUP(A4,HOP!A:U,21,0)</f>
        <v>直连</v>
      </c>
    </row>
    <row r="5" s="4" customFormat="1" hidden="1" spans="1:9">
      <c r="A5" s="5">
        <v>999223593658098</v>
      </c>
      <c r="B5" s="6">
        <v>45048</v>
      </c>
      <c r="C5" s="6">
        <v>45054</v>
      </c>
      <c r="D5" s="4">
        <v>4078</v>
      </c>
      <c r="E5" s="4" t="str">
        <f>VLOOKUP(A5,HOP!A:L,12,0)</f>
        <v>4078.00</v>
      </c>
      <c r="F5" s="4" t="str">
        <f>VLOOKUP(A5,HOP!A:C,3,0)</f>
        <v>3216380</v>
      </c>
      <c r="G5" s="4">
        <f t="shared" si="0"/>
        <v>0</v>
      </c>
      <c r="H5" s="4" t="str">
        <f t="shared" si="1"/>
        <v>,3216380</v>
      </c>
      <c r="I5" s="4" t="str">
        <f>VLOOKUP(A5,HOP!A:U,21,0)</f>
        <v>直采</v>
      </c>
    </row>
    <row r="6" s="4" customFormat="1" spans="1:9">
      <c r="A6" s="5">
        <v>999223620336634</v>
      </c>
      <c r="B6" s="6">
        <v>45052</v>
      </c>
      <c r="C6" s="6">
        <v>45054</v>
      </c>
      <c r="D6" s="4">
        <v>588</v>
      </c>
      <c r="E6" s="4" t="str">
        <f>VLOOKUP(A6,HOP!A:L,12,0)</f>
        <v>588.00</v>
      </c>
      <c r="F6" s="4" t="str">
        <f>VLOOKUP(A6,HOP!A:C,3,0)</f>
        <v>3220763</v>
      </c>
      <c r="G6" s="4">
        <f t="shared" si="0"/>
        <v>0</v>
      </c>
      <c r="H6" s="4" t="str">
        <f t="shared" si="1"/>
        <v>,3220763</v>
      </c>
      <c r="I6" s="4" t="str">
        <f>VLOOKUP(A6,HOP!A:U,21,0)</f>
        <v>直连</v>
      </c>
    </row>
    <row r="7" s="4" customFormat="1" hidden="1" spans="1:9">
      <c r="A7" s="5">
        <v>999223730439080</v>
      </c>
      <c r="B7" s="6">
        <v>45052</v>
      </c>
      <c r="C7" s="6">
        <v>45054</v>
      </c>
      <c r="D7" s="4">
        <v>452</v>
      </c>
      <c r="E7" s="4" t="str">
        <f>VLOOKUP(A7,HOP!A:L,12,0)</f>
        <v>452.00</v>
      </c>
      <c r="F7" s="4" t="str">
        <f>VLOOKUP(A7,HOP!A:C,3,0)</f>
        <v>3245354</v>
      </c>
      <c r="G7" s="4">
        <f t="shared" si="0"/>
        <v>0</v>
      </c>
      <c r="H7" s="4" t="str">
        <f t="shared" si="1"/>
        <v>,3245354</v>
      </c>
      <c r="I7" s="4" t="str">
        <f>VLOOKUP(A7,HOP!A:U,21,0)</f>
        <v>直采</v>
      </c>
    </row>
    <row r="8" s="4" customFormat="1" hidden="1" spans="1:9">
      <c r="A8" s="5">
        <v>999223798350165</v>
      </c>
      <c r="B8" s="6">
        <v>45052</v>
      </c>
      <c r="C8" s="6">
        <v>45054</v>
      </c>
      <c r="D8" s="4">
        <v>382</v>
      </c>
      <c r="E8" s="4" t="str">
        <f>VLOOKUP(A8,HOP!A:L,12,0)</f>
        <v>382.00</v>
      </c>
      <c r="F8" s="4" t="str">
        <f>VLOOKUP(A8,HOP!A:C,3,0)</f>
        <v>3274320</v>
      </c>
      <c r="G8" s="4">
        <f t="shared" si="0"/>
        <v>0</v>
      </c>
      <c r="H8" s="4" t="str">
        <f t="shared" si="1"/>
        <v>,3274320</v>
      </c>
      <c r="I8" s="4" t="str">
        <f>VLOOKUP(A8,HOP!A:U,21,0)</f>
        <v>直采</v>
      </c>
    </row>
    <row r="9" s="4" customFormat="1" hidden="1" spans="1:9">
      <c r="A9" s="5">
        <v>999223819456398</v>
      </c>
      <c r="B9" s="6">
        <v>45053</v>
      </c>
      <c r="C9" s="6">
        <v>45054</v>
      </c>
      <c r="D9" s="4">
        <v>21</v>
      </c>
      <c r="E9" s="4" t="str">
        <f>VLOOKUP(A9,HOP!A:L,12,0)</f>
        <v>21.00</v>
      </c>
      <c r="F9" s="4" t="str">
        <f>VLOOKUP(A9,HOP!A:C,3,0)</f>
        <v>3281435</v>
      </c>
      <c r="G9" s="4">
        <f t="shared" si="0"/>
        <v>0</v>
      </c>
      <c r="H9" s="4" t="str">
        <f t="shared" si="1"/>
        <v>,3281435</v>
      </c>
      <c r="I9" s="4" t="str">
        <f>VLOOKUP(A9,HOP!A:U,21,0)</f>
        <v>直采</v>
      </c>
    </row>
    <row r="10" s="4" customFormat="1" spans="1:9">
      <c r="A10" s="5">
        <v>999224009552364</v>
      </c>
      <c r="B10" s="6">
        <v>45053</v>
      </c>
      <c r="C10" s="6">
        <v>45054</v>
      </c>
      <c r="D10" s="4">
        <v>122</v>
      </c>
      <c r="E10" s="4" t="str">
        <f>VLOOKUP(A10,HOP!A:L,12,0)</f>
        <v>122.00</v>
      </c>
      <c r="F10" s="4" t="str">
        <f>VLOOKUP(A10,HOP!A:C,3,0)</f>
        <v>3328309</v>
      </c>
      <c r="G10" s="4">
        <f t="shared" si="0"/>
        <v>0</v>
      </c>
      <c r="H10" s="4" t="str">
        <f t="shared" si="1"/>
        <v>,3328309</v>
      </c>
      <c r="I10" s="4" t="str">
        <f>VLOOKUP(A10,HOP!A:U,21,0)</f>
        <v>直连</v>
      </c>
    </row>
    <row r="11" s="4" customFormat="1" spans="1:9">
      <c r="A11" s="5">
        <v>999224035445161</v>
      </c>
      <c r="B11" s="6">
        <v>45053</v>
      </c>
      <c r="C11" s="6">
        <v>45054</v>
      </c>
      <c r="D11" s="4">
        <v>32</v>
      </c>
      <c r="E11" s="4" t="str">
        <f>VLOOKUP(A11,HOP!A:L,12,0)</f>
        <v>32.00</v>
      </c>
      <c r="F11" s="4" t="str">
        <f>VLOOKUP(A11,HOP!A:C,3,0)</f>
        <v>3336769</v>
      </c>
      <c r="G11" s="4">
        <f t="shared" si="0"/>
        <v>0</v>
      </c>
      <c r="H11" s="4" t="str">
        <f t="shared" si="1"/>
        <v>,3336769</v>
      </c>
      <c r="I11" s="4" t="str">
        <f>VLOOKUP(A11,HOP!A:U,21,0)</f>
        <v>直连</v>
      </c>
    </row>
    <row r="12" s="4" customFormat="1" spans="1:9">
      <c r="A12" s="5">
        <v>999224035859629</v>
      </c>
      <c r="B12" s="6">
        <v>45053</v>
      </c>
      <c r="C12" s="6">
        <v>45054</v>
      </c>
      <c r="D12" s="4">
        <v>38</v>
      </c>
      <c r="E12" s="4" t="str">
        <f>VLOOKUP(A12,HOP!A:L,12,0)</f>
        <v>38.00</v>
      </c>
      <c r="F12" s="4" t="str">
        <f>VLOOKUP(A12,HOP!A:C,3,0)</f>
        <v>3336992</v>
      </c>
      <c r="G12" s="4">
        <f t="shared" si="0"/>
        <v>0</v>
      </c>
      <c r="H12" s="4" t="str">
        <f t="shared" si="1"/>
        <v>,3336992</v>
      </c>
      <c r="I12" s="4" t="str">
        <f>VLOOKUP(A12,HOP!A:U,21,0)</f>
        <v>直连</v>
      </c>
    </row>
    <row r="13" s="4" customFormat="1" spans="1:9">
      <c r="A13" s="5">
        <v>999224041404129</v>
      </c>
      <c r="B13" s="6">
        <v>45053</v>
      </c>
      <c r="C13" s="6">
        <v>45054</v>
      </c>
      <c r="D13" s="4">
        <v>38</v>
      </c>
      <c r="E13" s="4" t="str">
        <f>VLOOKUP(A13,HOP!A:L,12,0)</f>
        <v>38.00</v>
      </c>
      <c r="F13" s="4" t="str">
        <f>VLOOKUP(A13,HOP!A:C,3,0)</f>
        <v>3337667</v>
      </c>
      <c r="G13" s="4">
        <f t="shared" si="0"/>
        <v>0</v>
      </c>
      <c r="H13" s="4" t="str">
        <f t="shared" si="1"/>
        <v>,3337667</v>
      </c>
      <c r="I13" s="4" t="str">
        <f>VLOOKUP(A13,HOP!A:U,21,0)</f>
        <v>直连</v>
      </c>
    </row>
    <row r="14" s="4" customFormat="1" spans="1:9">
      <c r="A14" s="5">
        <v>999224042534816</v>
      </c>
      <c r="B14" s="6">
        <v>45053</v>
      </c>
      <c r="C14" s="6">
        <v>45054</v>
      </c>
      <c r="D14" s="4">
        <v>32</v>
      </c>
      <c r="E14" s="4" t="str">
        <f>VLOOKUP(A14,HOP!A:L,12,0)</f>
        <v>32.00</v>
      </c>
      <c r="F14" s="4" t="str">
        <f>VLOOKUP(A14,HOP!A:C,3,0)</f>
        <v>3337953</v>
      </c>
      <c r="G14" s="4">
        <f t="shared" si="0"/>
        <v>0</v>
      </c>
      <c r="H14" s="4" t="str">
        <f t="shared" si="1"/>
        <v>,3337953</v>
      </c>
      <c r="I14" s="4" t="str">
        <f>VLOOKUP(A14,HOP!A:U,21,0)</f>
        <v>直连</v>
      </c>
    </row>
    <row r="16" spans="4:4">
      <c r="D16" s="4">
        <f>SUM(D2:D15)</f>
        <v>6609</v>
      </c>
    </row>
    <row r="17" spans="4:4">
      <c r="D17" s="4" t="s">
        <v>104</v>
      </c>
    </row>
    <row r="19" spans="1:3">
      <c r="A19" s="4" t="s">
        <v>105</v>
      </c>
      <c r="B19" s="4">
        <v>4933</v>
      </c>
      <c r="C19" s="4">
        <v>38643.25</v>
      </c>
    </row>
    <row r="20" spans="1:3">
      <c r="A20" s="4" t="s">
        <v>106</v>
      </c>
      <c r="B20" s="4">
        <v>1676</v>
      </c>
      <c r="C20" s="4">
        <v>13129.14</v>
      </c>
    </row>
    <row r="21" spans="1:3">
      <c r="A21" s="4" t="s">
        <v>107</v>
      </c>
      <c r="B21" s="4">
        <f>SUBTOTAL(9,B19:B20)</f>
        <v>6609</v>
      </c>
      <c r="C21" s="4">
        <f>SUBTOTAL(9,C19:C20)</f>
        <v>51772.39</v>
      </c>
    </row>
    <row r="22" spans="1:1">
      <c r="A22" s="4" t="s">
        <v>108</v>
      </c>
    </row>
  </sheetData>
  <autoFilter ref="A1:X14">
    <filterColumn colId="8">
      <filters>
        <filter val="直连"/>
      </filters>
    </filterColumn>
    <extLst/>
  </autoFilter>
  <conditionalFormatting sqref="A1:A22 A2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B22" sqref="B22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18293971396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30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21764430053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  <c r="G3" s="1" t="s">
        <v>133</v>
      </c>
      <c r="H3" s="1" t="s">
        <v>134</v>
      </c>
      <c r="I3" s="1" t="s">
        <v>151</v>
      </c>
      <c r="J3" s="1" t="s">
        <v>30</v>
      </c>
      <c r="K3" s="1" t="s">
        <v>152</v>
      </c>
      <c r="L3" s="1" t="s">
        <v>152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153</v>
      </c>
      <c r="S3" s="1" t="s">
        <v>142</v>
      </c>
      <c r="T3" s="1" t="s">
        <v>143</v>
      </c>
      <c r="U3" s="1" t="s">
        <v>144</v>
      </c>
      <c r="V3" s="1" t="s">
        <v>154</v>
      </c>
    </row>
    <row r="4" s="1" customFormat="1" spans="1:22">
      <c r="A4" s="3">
        <v>999222196084023</v>
      </c>
      <c r="B4" s="1" t="s">
        <v>155</v>
      </c>
      <c r="C4" s="1" t="s">
        <v>156</v>
      </c>
      <c r="D4" s="1" t="s">
        <v>157</v>
      </c>
      <c r="E4" s="1" t="s">
        <v>158</v>
      </c>
      <c r="F4" s="1" t="s">
        <v>159</v>
      </c>
      <c r="G4" s="1" t="s">
        <v>133</v>
      </c>
      <c r="H4" s="1" t="s">
        <v>134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162</v>
      </c>
      <c r="S4" s="1" t="s">
        <v>142</v>
      </c>
      <c r="T4" s="1" t="s">
        <v>143</v>
      </c>
      <c r="U4" s="1" t="s">
        <v>144</v>
      </c>
      <c r="V4" s="1" t="s">
        <v>163</v>
      </c>
    </row>
    <row r="5" s="1" customFormat="1" spans="1:22">
      <c r="A5" s="3">
        <v>999223593658098</v>
      </c>
      <c r="B5" s="1" t="s">
        <v>164</v>
      </c>
      <c r="C5" s="1" t="s">
        <v>165</v>
      </c>
      <c r="D5" s="1" t="s">
        <v>166</v>
      </c>
      <c r="E5" s="1" t="s">
        <v>167</v>
      </c>
      <c r="F5" s="1" t="s">
        <v>168</v>
      </c>
      <c r="G5" s="1" t="s">
        <v>133</v>
      </c>
      <c r="H5" s="1" t="s">
        <v>134</v>
      </c>
      <c r="I5" s="1" t="s">
        <v>169</v>
      </c>
      <c r="J5" s="1" t="s">
        <v>30</v>
      </c>
      <c r="K5" s="1" t="s">
        <v>170</v>
      </c>
      <c r="L5" s="1" t="s">
        <v>170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171</v>
      </c>
      <c r="S5" s="1" t="s">
        <v>142</v>
      </c>
      <c r="T5" s="1" t="s">
        <v>143</v>
      </c>
      <c r="U5" s="1" t="s">
        <v>172</v>
      </c>
      <c r="V5" s="1" t="s">
        <v>173</v>
      </c>
    </row>
    <row r="6" s="1" customFormat="1" spans="1:22">
      <c r="A6" s="3">
        <v>999223620336634</v>
      </c>
      <c r="B6" s="1" t="s">
        <v>174</v>
      </c>
      <c r="C6" s="1" t="s">
        <v>175</v>
      </c>
      <c r="D6" s="1" t="s">
        <v>176</v>
      </c>
      <c r="E6" s="1" t="s">
        <v>177</v>
      </c>
      <c r="F6" s="1" t="s">
        <v>159</v>
      </c>
      <c r="G6" s="1" t="s">
        <v>133</v>
      </c>
      <c r="H6" s="1" t="s">
        <v>134</v>
      </c>
      <c r="I6" s="1" t="s">
        <v>178</v>
      </c>
      <c r="J6" s="1" t="s">
        <v>30</v>
      </c>
      <c r="K6" s="1" t="s">
        <v>179</v>
      </c>
      <c r="L6" s="1" t="s">
        <v>179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180</v>
      </c>
      <c r="S6" s="1" t="s">
        <v>142</v>
      </c>
      <c r="T6" s="1" t="s">
        <v>143</v>
      </c>
      <c r="U6" s="1" t="s">
        <v>144</v>
      </c>
      <c r="V6" s="1" t="s">
        <v>181</v>
      </c>
    </row>
    <row r="7" s="1" customFormat="1" spans="1:22">
      <c r="A7" s="3">
        <v>999223730439080</v>
      </c>
      <c r="B7" s="1" t="s">
        <v>182</v>
      </c>
      <c r="C7" s="1" t="s">
        <v>183</v>
      </c>
      <c r="D7" s="1" t="s">
        <v>184</v>
      </c>
      <c r="E7" s="1" t="s">
        <v>185</v>
      </c>
      <c r="F7" s="1" t="s">
        <v>159</v>
      </c>
      <c r="G7" s="1" t="s">
        <v>133</v>
      </c>
      <c r="H7" s="1" t="s">
        <v>134</v>
      </c>
      <c r="I7" s="1" t="s">
        <v>186</v>
      </c>
      <c r="J7" s="1" t="s">
        <v>30</v>
      </c>
      <c r="K7" s="1" t="s">
        <v>187</v>
      </c>
      <c r="L7" s="1" t="s">
        <v>187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188</v>
      </c>
      <c r="S7" s="1" t="s">
        <v>142</v>
      </c>
      <c r="T7" s="1" t="s">
        <v>143</v>
      </c>
      <c r="U7" s="1" t="s">
        <v>172</v>
      </c>
      <c r="V7" s="1" t="s">
        <v>181</v>
      </c>
    </row>
    <row r="8" s="1" customFormat="1" spans="1:22">
      <c r="A8" s="3">
        <v>999223798350165</v>
      </c>
      <c r="B8" s="1" t="s">
        <v>189</v>
      </c>
      <c r="C8" s="1" t="s">
        <v>190</v>
      </c>
      <c r="D8" s="1" t="s">
        <v>184</v>
      </c>
      <c r="E8" s="1" t="s">
        <v>191</v>
      </c>
      <c r="F8" s="1" t="s">
        <v>159</v>
      </c>
      <c r="G8" s="1" t="s">
        <v>133</v>
      </c>
      <c r="H8" s="1" t="s">
        <v>134</v>
      </c>
      <c r="I8" s="1" t="s">
        <v>192</v>
      </c>
      <c r="J8" s="1" t="s">
        <v>30</v>
      </c>
      <c r="K8" s="1" t="s">
        <v>193</v>
      </c>
      <c r="L8" s="1" t="s">
        <v>193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194</v>
      </c>
      <c r="S8" s="1" t="s">
        <v>142</v>
      </c>
      <c r="T8" s="1" t="s">
        <v>143</v>
      </c>
      <c r="U8" s="1" t="s">
        <v>172</v>
      </c>
      <c r="V8" s="1" t="s">
        <v>181</v>
      </c>
    </row>
    <row r="9" s="1" customFormat="1" spans="1:22">
      <c r="A9" s="3">
        <v>999223819456398</v>
      </c>
      <c r="B9" s="1" t="s">
        <v>195</v>
      </c>
      <c r="C9" s="1" t="s">
        <v>196</v>
      </c>
      <c r="D9" s="1" t="s">
        <v>197</v>
      </c>
      <c r="E9" s="1" t="s">
        <v>198</v>
      </c>
      <c r="F9" s="1" t="s">
        <v>132</v>
      </c>
      <c r="G9" s="1" t="s">
        <v>133</v>
      </c>
      <c r="H9" s="1" t="s">
        <v>134</v>
      </c>
      <c r="I9" s="1" t="s">
        <v>199</v>
      </c>
      <c r="J9" s="1" t="s">
        <v>30</v>
      </c>
      <c r="K9" s="1" t="s">
        <v>200</v>
      </c>
      <c r="L9" s="1" t="s">
        <v>200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201</v>
      </c>
      <c r="S9" s="1" t="s">
        <v>142</v>
      </c>
      <c r="T9" s="1" t="s">
        <v>143</v>
      </c>
      <c r="U9" s="1" t="s">
        <v>172</v>
      </c>
      <c r="V9" s="1" t="s">
        <v>173</v>
      </c>
    </row>
    <row r="10" s="1" customFormat="1" spans="1:22">
      <c r="A10" s="3">
        <v>999224009552364</v>
      </c>
      <c r="B10" s="1" t="s">
        <v>150</v>
      </c>
      <c r="C10" s="1" t="s">
        <v>202</v>
      </c>
      <c r="D10" s="1" t="s">
        <v>203</v>
      </c>
      <c r="E10" s="1" t="s">
        <v>204</v>
      </c>
      <c r="F10" s="1" t="s">
        <v>132</v>
      </c>
      <c r="G10" s="1" t="s">
        <v>133</v>
      </c>
      <c r="H10" s="1" t="s">
        <v>134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207</v>
      </c>
      <c r="S10" s="1" t="s">
        <v>142</v>
      </c>
      <c r="T10" s="1" t="s">
        <v>143</v>
      </c>
      <c r="U10" s="1" t="s">
        <v>144</v>
      </c>
      <c r="V10" s="1" t="s">
        <v>208</v>
      </c>
    </row>
    <row r="11" s="1" customFormat="1" spans="1:22">
      <c r="A11" s="3">
        <v>999224035445161</v>
      </c>
      <c r="B11" s="1" t="s">
        <v>132</v>
      </c>
      <c r="C11" s="1" t="s">
        <v>209</v>
      </c>
      <c r="D11" s="1" t="s">
        <v>210</v>
      </c>
      <c r="E11" s="1" t="s">
        <v>211</v>
      </c>
      <c r="F11" s="1" t="s">
        <v>132</v>
      </c>
      <c r="G11" s="1" t="s">
        <v>133</v>
      </c>
      <c r="H11" s="1" t="s">
        <v>134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214</v>
      </c>
      <c r="S11" s="1" t="s">
        <v>142</v>
      </c>
      <c r="T11" s="1" t="s">
        <v>143</v>
      </c>
      <c r="U11" s="1" t="s">
        <v>144</v>
      </c>
      <c r="V11" s="1" t="s">
        <v>181</v>
      </c>
    </row>
    <row r="12" s="1" customFormat="1" spans="1:22">
      <c r="A12" s="3">
        <v>999224035859629</v>
      </c>
      <c r="B12" s="1" t="s">
        <v>132</v>
      </c>
      <c r="C12" s="1" t="s">
        <v>215</v>
      </c>
      <c r="D12" s="1" t="s">
        <v>216</v>
      </c>
      <c r="E12" s="1" t="s">
        <v>217</v>
      </c>
      <c r="F12" s="1" t="s">
        <v>132</v>
      </c>
      <c r="G12" s="1" t="s">
        <v>133</v>
      </c>
      <c r="H12" s="1" t="s">
        <v>134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140</v>
      </c>
      <c r="R12" s="1" t="s">
        <v>220</v>
      </c>
      <c r="S12" s="1" t="s">
        <v>142</v>
      </c>
      <c r="T12" s="1" t="s">
        <v>143</v>
      </c>
      <c r="U12" s="1" t="s">
        <v>144</v>
      </c>
      <c r="V12" s="1" t="s">
        <v>181</v>
      </c>
    </row>
    <row r="13" s="1" customFormat="1" spans="1:22">
      <c r="A13" s="3">
        <v>999224041404129</v>
      </c>
      <c r="B13" s="1" t="s">
        <v>132</v>
      </c>
      <c r="C13" s="1" t="s">
        <v>221</v>
      </c>
      <c r="D13" s="1" t="s">
        <v>222</v>
      </c>
      <c r="E13" s="1" t="s">
        <v>223</v>
      </c>
      <c r="F13" s="1" t="s">
        <v>132</v>
      </c>
      <c r="G13" s="1" t="s">
        <v>133</v>
      </c>
      <c r="H13" s="1" t="s">
        <v>134</v>
      </c>
      <c r="I13" s="1" t="s">
        <v>218</v>
      </c>
      <c r="J13" s="1" t="s">
        <v>30</v>
      </c>
      <c r="K13" s="1" t="s">
        <v>219</v>
      </c>
      <c r="L13" s="1" t="s">
        <v>219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140</v>
      </c>
      <c r="R13" s="1" t="s">
        <v>224</v>
      </c>
      <c r="S13" s="1" t="s">
        <v>142</v>
      </c>
      <c r="T13" s="1" t="s">
        <v>143</v>
      </c>
      <c r="U13" s="1" t="s">
        <v>144</v>
      </c>
      <c r="V13" s="1" t="s">
        <v>181</v>
      </c>
    </row>
    <row r="14" s="1" customFormat="1" spans="1:22">
      <c r="A14" s="3">
        <v>999224042534816</v>
      </c>
      <c r="B14" s="1" t="s">
        <v>132</v>
      </c>
      <c r="C14" s="1" t="s">
        <v>225</v>
      </c>
      <c r="D14" s="1" t="s">
        <v>210</v>
      </c>
      <c r="E14" s="1" t="s">
        <v>226</v>
      </c>
      <c r="F14" s="1" t="s">
        <v>132</v>
      </c>
      <c r="G14" s="1" t="s">
        <v>133</v>
      </c>
      <c r="H14" s="1" t="s">
        <v>134</v>
      </c>
      <c r="I14" s="1" t="s">
        <v>212</v>
      </c>
      <c r="J14" s="1" t="s">
        <v>30</v>
      </c>
      <c r="K14" s="1" t="s">
        <v>213</v>
      </c>
      <c r="L14" s="1" t="s">
        <v>213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140</v>
      </c>
      <c r="R14" s="1" t="s">
        <v>227</v>
      </c>
      <c r="S14" s="1" t="s">
        <v>142</v>
      </c>
      <c r="T14" s="1" t="s">
        <v>143</v>
      </c>
      <c r="U14" s="1" t="s">
        <v>144</v>
      </c>
      <c r="V14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2023-05-11T02:06:13Z</dcterms:created>
  <dcterms:modified xsi:type="dcterms:W3CDTF">2023-05-11T02:19:21Z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AEF514A1F14E4AACB3E4AD2035DF8C6B_12</vt:lpwstr>
  </property>
</Properties>
</file>