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</definedName>
  </definedNames>
  <calcPr calcId="144525"/>
</workbook>
</file>

<file path=xl/sharedStrings.xml><?xml version="1.0" encoding="utf-8"?>
<sst xmlns="http://schemas.openxmlformats.org/spreadsheetml/2006/main" count="346" uniqueCount="152">
  <si>
    <t>去哪儿网酒店预付对账单</t>
  </si>
  <si>
    <t>供应商名称：</t>
  </si>
  <si>
    <t>汇趣住</t>
  </si>
  <si>
    <t>结算周期：</t>
  </si>
  <si>
    <t>2023-05-10至2023-05-11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</si>
  <si>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</si>
  <si>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</si>
  <si>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</si>
  <si>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</si>
  <si>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</si>
  <si>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</si>
  <si>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</si>
  <si>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</si>
  <si>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</si>
  <si>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</si>
  <si>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</si>
  <si>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</si>
  <si>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</si>
  <si>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</si>
  <si>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</si>
  <si>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¥1,245.00</t>
  </si>
  <si>
    <t>¥178.00</t>
  </si>
  <si>
    <t>¥1,067.00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</si>
  <si>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</si>
  <si>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</si>
  <si>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</si>
  <si>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</si>
  <si>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</si>
  <si>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</si>
  <si>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</si>
  <si>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</si>
  <si>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</si>
  <si>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</si>
  <si>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</si>
  <si>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</si>
  <si>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</si>
  <si>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</si>
  <si>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</si>
  <si>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</si>
  <si>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</si>
  <si>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</si>
  <si>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</si>
  <si>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</si>
  <si>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</si>
  <si>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</si>
  <si>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</si>
  <si>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</si>
  <si>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</si>
  <si>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</si>
  <si>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</si>
  <si>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</si>
  <si>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</si>
  <si>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</si>
  <si>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</si>
  <si>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</si>
  <si>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</si>
  <si>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</si>
  <si>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</si>
  <si>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</si>
  <si>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</si>
  <si>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</si>
  <si>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</si>
  <si>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</si>
  <si>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</si>
  <si>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</si>
  <si>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</si>
  <si>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</si>
  <si>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</si>
  <si>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</si>
  <si>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</si>
  <si>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103356486928</t>
  </si>
  <si>
    <t>酒店预付</t>
  </si>
  <si>
    <t>否</t>
  </si>
  <si>
    <t>普通</t>
  </si>
  <si>
    <t>384622131</t>
  </si>
  <si>
    <t>汉庭酒店(无锡恒隆广场店)</t>
  </si>
  <si>
    <t>1639468</t>
  </si>
  <si>
    <t>曹恒新</t>
  </si>
  <si>
    <t>2023-05-08</t>
  </si>
  <si>
    <t>2023-05-09</t>
  </si>
  <si>
    <t>2023-05-11</t>
  </si>
  <si>
    <t>¥342.00</t>
  </si>
  <si>
    <t>¥46.00</t>
  </si>
  <si>
    <t>¥296.00</t>
  </si>
  <si>
    <t>高级大床房</t>
  </si>
  <si>
    <t>WEBSITE</t>
  </si>
  <si>
    <t>103356257256</t>
  </si>
  <si>
    <t>381733548</t>
  </si>
  <si>
    <t>桔子酒店(青岛五四广场店)</t>
  </si>
  <si>
    <t>王志强</t>
  </si>
  <si>
    <t>2023-05-10</t>
  </si>
  <si>
    <t>¥709.00</t>
  </si>
  <si>
    <t>¥106.00</t>
  </si>
  <si>
    <t>¥603.00</t>
  </si>
  <si>
    <t>豪华套房</t>
  </si>
  <si>
    <t>103357692903</t>
  </si>
  <si>
    <t>384554961</t>
  </si>
  <si>
    <t>海友良品酒店(上海金桥国际广场店)</t>
  </si>
  <si>
    <t>钱静</t>
  </si>
  <si>
    <t>¥194.00</t>
  </si>
  <si>
    <t>¥26.00</t>
  </si>
  <si>
    <t>¥168.00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</si>
  <si>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</si>
  <si>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</si>
  <si>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</si>
  <si>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</si>
  <si>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</si>
  <si>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</si>
  <si>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</si>
  <si>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</si>
  <si>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</si>
  <si>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</si>
  <si>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</si>
  <si>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</si>
  <si>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A230512100821911</t>
  </si>
  <si>
    <r>
      <t>总计：</t>
    </r>
    <r>
      <rPr>
        <sz val="10"/>
        <rFont val="Arial"/>
        <charset val="134"/>
      </rPr>
      <t>1067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</si>
  <si>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</si>
  <si>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</si>
  <si>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</si>
  <si>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</si>
  <si>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</si>
  <si>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</si>
  <si>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</si>
  <si>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</si>
  <si>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</si>
  <si>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</si>
  <si>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</si>
  <si>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</si>
  <si>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</si>
  <si>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</si>
  <si>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</si>
  <si>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</si>
  <si>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</si>
  <si>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</si>
  <si>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3343875</t>
  </si>
  <si>
    <t>--</t>
  </si>
  <si>
    <t>168.00</t>
  </si>
  <si>
    <t>RMB</t>
  </si>
  <si>
    <t>0</t>
  </si>
  <si>
    <t>0.00</t>
  </si>
  <si>
    <t>汇趣住国内直连</t>
  </si>
  <si>
    <t>01.011247</t>
  </si>
  <si>
    <t>2023-05-09 00:22:55</t>
  </si>
  <si>
    <t>直连</t>
  </si>
  <si>
    <t>中国</t>
  </si>
  <si>
    <t>3342295</t>
  </si>
  <si>
    <t>桔子酒店（青岛五四广场店）</t>
  </si>
  <si>
    <t>603.00</t>
  </si>
  <si>
    <t>2023-05-08 18:02:41</t>
  </si>
  <si>
    <t>3341965</t>
  </si>
  <si>
    <t>296.00</t>
  </si>
  <si>
    <t>2023-05-08 16:49:08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</si>
</sst>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workbookViewId="0">
      <selection activeCell="A1" sqref="$A1:$XFD1048576"/>
    </sheetView>
  </sheetViews>
  <sheetFormatPr defaultColWidth="9.13888888888889" defaultRowHeight="13.2" outlineLevelRow="4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2.7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0" sqref="D20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296</v>
      </c>
      <c r="E2" t="str">
        <f>VLOOKUP(A2,HOP!A:L,12,0)</f>
        <v>296.00</v>
      </c>
      <c r="F2" t="str">
        <f>VLOOKUP(A2,HOP!A:C,3,0)</f>
        <v>3341965</v>
      </c>
      <c r="G2">
        <f>D2-E2</f>
        <v>0</v>
      </c>
      <c r="H2" t="str">
        <f>$H$1&amp;F2</f>
        <v>,3341965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603</v>
      </c>
      <c r="E3" t="str">
        <f>VLOOKUP(A3,HOP!A:L,12,0)</f>
        <v>603.00</v>
      </c>
      <c r="F3" t="str">
        <f>VLOOKUP(A3,HOP!A:C,3,0)</f>
        <v>3342295</v>
      </c>
      <c r="G3">
        <f>D3-E3</f>
        <v>0</v>
      </c>
      <c r="H3" t="str">
        <f>$H$1&amp;F3</f>
        <v>,3342295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168</v>
      </c>
      <c r="E4" t="str">
        <f>VLOOKUP(A4,HOP!A:L,12,0)</f>
        <v>168.00</v>
      </c>
      <c r="F4" t="str">
        <f>VLOOKUP(A4,HOP!A:C,3,0)</f>
        <v>3343875</v>
      </c>
      <c r="G4">
        <f>D4-E4</f>
        <v>0</v>
      </c>
      <c r="H4" t="str">
        <f>$H$1&amp;F4</f>
        <v>,3343875</v>
      </c>
      <c r="I4" t="str">
        <f>VLOOKUP(A4,HOP!A:U,21,0)</f>
        <v>直连</v>
      </c>
    </row>
    <row r="6" spans="4:4">
      <c r="D6" s="3">
        <f>SUM(D2:D5)</f>
        <v>1067</v>
      </c>
    </row>
    <row r="7" ht="15.6" spans="4:4">
      <c r="D7" s="8" t="s">
        <v>22</v>
      </c>
    </row>
    <row r="9" spans="1:2">
      <c r="A9" t="s">
        <v>114</v>
      </c>
      <c r="B9">
        <v>1067</v>
      </c>
    </row>
    <row r="10" spans="1:2">
      <c r="A10" s="5" t="s">
        <v>115</v>
      </c>
      <c r="B10">
        <f>SUM(B9:B9)</f>
        <v>1067</v>
      </c>
    </row>
  </sheetData>
  <autoFilter ref="A1:AF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F11" sqref="F11"/>
    </sheetView>
  </sheetViews>
  <sheetFormatPr defaultColWidth="8.88888888888889" defaultRowHeight="13.2" outlineLevelRow="3"/>
  <cols>
    <col min="1" max="16383" width="8.88888888888889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95</v>
      </c>
      <c r="B2" s="1" t="s">
        <v>79</v>
      </c>
      <c r="C2" s="1" t="s">
        <v>134</v>
      </c>
      <c r="D2" s="1" t="s">
        <v>97</v>
      </c>
      <c r="E2" s="1" t="s">
        <v>98</v>
      </c>
      <c r="F2" s="1" t="s">
        <v>90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86</v>
      </c>
      <c r="B3" s="1" t="s">
        <v>78</v>
      </c>
      <c r="C3" s="1" t="s">
        <v>145</v>
      </c>
      <c r="D3" s="1" t="s">
        <v>146</v>
      </c>
      <c r="E3" s="1" t="s">
        <v>89</v>
      </c>
      <c r="F3" s="1" t="s">
        <v>90</v>
      </c>
      <c r="G3" s="1" t="s">
        <v>80</v>
      </c>
      <c r="H3" s="1" t="s">
        <v>135</v>
      </c>
      <c r="I3" s="1" t="s">
        <v>147</v>
      </c>
      <c r="J3" s="1" t="s">
        <v>137</v>
      </c>
      <c r="K3" s="1" t="s">
        <v>147</v>
      </c>
      <c r="L3" s="1" t="s">
        <v>147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148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70</v>
      </c>
      <c r="B4" s="1" t="s">
        <v>78</v>
      </c>
      <c r="C4" s="1" t="s">
        <v>149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135</v>
      </c>
      <c r="I4" s="1" t="s">
        <v>150</v>
      </c>
      <c r="J4" s="1" t="s">
        <v>137</v>
      </c>
      <c r="K4" s="1" t="s">
        <v>150</v>
      </c>
      <c r="L4" s="1" t="s">
        <v>150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151</v>
      </c>
      <c r="S4" s="1" t="s">
        <v>72</v>
      </c>
      <c r="T4" s="1" t="s">
        <v>34</v>
      </c>
      <c r="U4" s="1" t="s">
        <v>143</v>
      </c>
      <c r="V4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2023-05-12T02:08:41Z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D1697CA2F8E04A2DB6FA5F341BBBBC21_12</vt:lpwstr>
  </property>
</Properties>
</file>